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BREE\ENGINEERING\Website updates\"/>
    </mc:Choice>
  </mc:AlternateContent>
  <xr:revisionPtr revIDLastSave="0" documentId="13_ncr:1_{6FBA489F-5751-4085-AC75-E4A255AD8BF3}" xr6:coauthVersionLast="47" xr6:coauthVersionMax="47" xr10:uidLastSave="{00000000-0000-0000-0000-000000000000}"/>
  <bookViews>
    <workbookView xWindow="-108" yWindow="-108" windowWidth="23256" windowHeight="14016" tabRatio="636" xr2:uid="{00000000-000D-0000-FFFF-FFFF00000000}"/>
  </bookViews>
  <sheets>
    <sheet name="2 YR STM - 10 min TC R1" sheetId="2" r:id="rId1"/>
  </sheets>
  <definedNames>
    <definedName name="_xlnm.Print_Area" localSheetId="0">'2 YR STM - 10 min TC R1'!$A$1:$X$58</definedName>
    <definedName name="_xlnm.Print_Area">#REF!</definedName>
    <definedName name="Print_Area_2">#REF!</definedName>
    <definedName name="Print_Area2">'2 YR STM - 10 min TC R1'!$A$6:$X$200</definedName>
    <definedName name="_xlnm.Print_Titles" localSheetId="0">'2 YR STM - 10 min TC R1'!$14:$16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2" l="1"/>
  <c r="AJ45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G18" i="2"/>
  <c r="I18" i="2" s="1"/>
  <c r="G19" i="2"/>
  <c r="H18" i="2"/>
  <c r="H19" i="2" s="1"/>
  <c r="M18" i="2"/>
  <c r="M19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AJ79" i="2"/>
  <c r="AH79" i="2"/>
  <c r="AF79" i="2"/>
  <c r="AD79" i="2"/>
  <c r="AB79" i="2"/>
  <c r="Z79" i="2"/>
  <c r="AK79" i="2"/>
  <c r="AI79" i="2"/>
  <c r="AG79" i="2"/>
  <c r="AE79" i="2"/>
  <c r="AC79" i="2"/>
  <c r="AA79" i="2"/>
  <c r="AJ82" i="2"/>
  <c r="AH82" i="2"/>
  <c r="AF82" i="2"/>
  <c r="AD82" i="2"/>
  <c r="AB82" i="2"/>
  <c r="Z82" i="2"/>
  <c r="AK82" i="2"/>
  <c r="AI82" i="2"/>
  <c r="AG82" i="2"/>
  <c r="AE82" i="2"/>
  <c r="AC82" i="2"/>
  <c r="AA82" i="2"/>
  <c r="AI119" i="2"/>
  <c r="AJ119" i="2"/>
  <c r="AD119" i="2"/>
  <c r="Z119" i="2"/>
  <c r="AC119" i="2"/>
  <c r="AE119" i="2"/>
  <c r="AA119" i="2"/>
  <c r="AB119" i="2"/>
  <c r="AG119" i="2"/>
  <c r="AH119" i="2"/>
  <c r="AF119" i="2"/>
  <c r="AK119" i="2"/>
  <c r="AG120" i="2"/>
  <c r="AB120" i="2"/>
  <c r="AJ120" i="2"/>
  <c r="AI120" i="2"/>
  <c r="Z120" i="2"/>
  <c r="AK120" i="2"/>
  <c r="AC120" i="2"/>
  <c r="AE120" i="2"/>
  <c r="AF120" i="2"/>
  <c r="AH120" i="2"/>
  <c r="AD120" i="2"/>
  <c r="AA120" i="2"/>
  <c r="AF117" i="2"/>
  <c r="AI117" i="2"/>
  <c r="AB117" i="2"/>
  <c r="AJ117" i="2"/>
  <c r="AG117" i="2"/>
  <c r="AC117" i="2"/>
  <c r="AE117" i="2"/>
  <c r="AA117" i="2"/>
  <c r="Z117" i="2"/>
  <c r="AH117" i="2"/>
  <c r="AK117" i="2"/>
  <c r="AD117" i="2"/>
  <c r="AF112" i="2"/>
  <c r="AJ112" i="2"/>
  <c r="AI112" i="2"/>
  <c r="AB112" i="2"/>
  <c r="AC112" i="2"/>
  <c r="Z112" i="2"/>
  <c r="AA112" i="2"/>
  <c r="AK112" i="2"/>
  <c r="AD112" i="2"/>
  <c r="AG112" i="2"/>
  <c r="AH112" i="2"/>
  <c r="AE112" i="2"/>
  <c r="AJ113" i="2"/>
  <c r="AH113" i="2"/>
  <c r="AG113" i="2"/>
  <c r="AC113" i="2"/>
  <c r="AA113" i="2"/>
  <c r="AB113" i="2"/>
  <c r="AK113" i="2"/>
  <c r="Z113" i="2"/>
  <c r="AI113" i="2"/>
  <c r="AD113" i="2"/>
  <c r="AF113" i="2"/>
  <c r="AE113" i="2"/>
  <c r="AJ118" i="2"/>
  <c r="AI118" i="2"/>
  <c r="AC118" i="2"/>
  <c r="AE118" i="2"/>
  <c r="AA118" i="2"/>
  <c r="Z118" i="2"/>
  <c r="AG118" i="2"/>
  <c r="AF118" i="2"/>
  <c r="AH118" i="2"/>
  <c r="AD118" i="2"/>
  <c r="AB118" i="2"/>
  <c r="AK118" i="2"/>
  <c r="AE114" i="2"/>
  <c r="AK114" i="2"/>
  <c r="AC114" i="2"/>
  <c r="AJ114" i="2"/>
  <c r="AH114" i="2"/>
  <c r="AF114" i="2"/>
  <c r="Z114" i="2"/>
  <c r="AD114" i="2"/>
  <c r="AB114" i="2"/>
  <c r="AG114" i="2"/>
  <c r="AI114" i="2"/>
  <c r="AA114" i="2"/>
  <c r="AI115" i="2"/>
  <c r="AD115" i="2"/>
  <c r="AB115" i="2"/>
  <c r="AK115" i="2"/>
  <c r="AC115" i="2"/>
  <c r="AA115" i="2"/>
  <c r="AH115" i="2"/>
  <c r="Z115" i="2"/>
  <c r="AG115" i="2"/>
  <c r="AE115" i="2"/>
  <c r="AF115" i="2"/>
  <c r="AJ115" i="2"/>
  <c r="AI81" i="2"/>
  <c r="AK75" i="2"/>
  <c r="AG75" i="2"/>
  <c r="AA75" i="2"/>
  <c r="AF75" i="2"/>
  <c r="AB75" i="2"/>
  <c r="Z75" i="2"/>
  <c r="AI75" i="2"/>
  <c r="AE75" i="2"/>
  <c r="AH75" i="2"/>
  <c r="AJ75" i="2"/>
  <c r="AC75" i="2"/>
  <c r="AD75" i="2"/>
  <c r="AC81" i="2"/>
  <c r="AF38" i="2"/>
  <c r="AC38" i="2"/>
  <c r="AA38" i="2"/>
  <c r="AJ38" i="2"/>
  <c r="Z38" i="2"/>
  <c r="AE38" i="2"/>
  <c r="AD38" i="2"/>
  <c r="AJ37" i="2"/>
  <c r="Z37" i="2"/>
  <c r="AF37" i="2"/>
  <c r="AA37" i="2"/>
  <c r="AE37" i="2"/>
  <c r="AG81" i="2"/>
  <c r="AF81" i="2"/>
  <c r="AE81" i="2"/>
  <c r="AA81" i="2"/>
  <c r="AK81" i="2"/>
  <c r="AH81" i="2"/>
  <c r="AJ81" i="2"/>
  <c r="AD81" i="2"/>
  <c r="Z81" i="2"/>
  <c r="AB81" i="2"/>
  <c r="AB37" i="2"/>
  <c r="AI37" i="2"/>
  <c r="AH37" i="2"/>
  <c r="AK37" i="2"/>
  <c r="AC37" i="2"/>
  <c r="AG37" i="2"/>
  <c r="AD37" i="2"/>
  <c r="AG38" i="2"/>
  <c r="AI38" i="2"/>
  <c r="AB38" i="2"/>
  <c r="AK38" i="2"/>
  <c r="AH38" i="2"/>
  <c r="AD72" i="2"/>
  <c r="AA61" i="2"/>
  <c r="AH61" i="2"/>
  <c r="AK61" i="2"/>
  <c r="AC61" i="2"/>
  <c r="AG72" i="2"/>
  <c r="AC72" i="2"/>
  <c r="AB72" i="2"/>
  <c r="Z72" i="2"/>
  <c r="AI72" i="2"/>
  <c r="AA72" i="2"/>
  <c r="Z46" i="2"/>
  <c r="AB46" i="2"/>
  <c r="AH46" i="2"/>
  <c r="AE46" i="2"/>
  <c r="AA46" i="2"/>
  <c r="AC46" i="2"/>
  <c r="AI46" i="2"/>
  <c r="AA50" i="2"/>
  <c r="AK50" i="2"/>
  <c r="Z50" i="2"/>
  <c r="AG50" i="2"/>
  <c r="AB50" i="2"/>
  <c r="AC45" i="2"/>
  <c r="Z45" i="2"/>
  <c r="AF45" i="2"/>
  <c r="AH45" i="2"/>
  <c r="AK72" i="2"/>
  <c r="AH72" i="2"/>
  <c r="AB61" i="2"/>
  <c r="AD61" i="2"/>
  <c r="AA45" i="2"/>
  <c r="AI45" i="2"/>
  <c r="AE45" i="2"/>
  <c r="AF72" i="2"/>
  <c r="Z61" i="2"/>
  <c r="AJ61" i="2"/>
  <c r="AD45" i="2"/>
  <c r="AK46" i="2"/>
  <c r="AJ46" i="2"/>
  <c r="AD46" i="2"/>
  <c r="AG46" i="2"/>
  <c r="AF46" i="2"/>
  <c r="AI80" i="2"/>
  <c r="AH80" i="2"/>
  <c r="AF80" i="2"/>
  <c r="AG80" i="2"/>
  <c r="AC80" i="2"/>
  <c r="AJ80" i="2"/>
  <c r="AK80" i="2"/>
  <c r="Z80" i="2"/>
  <c r="AB80" i="2"/>
  <c r="AE80" i="2"/>
  <c r="AA80" i="2"/>
  <c r="AD80" i="2"/>
  <c r="Z42" i="2"/>
  <c r="AK42" i="2"/>
  <c r="AF42" i="2"/>
  <c r="AA42" i="2"/>
  <c r="AH42" i="2"/>
  <c r="AI42" i="2"/>
  <c r="AC42" i="2"/>
  <c r="AG42" i="2"/>
  <c r="AD42" i="2"/>
  <c r="AB42" i="2"/>
  <c r="AJ42" i="2"/>
  <c r="AE42" i="2"/>
  <c r="AB45" i="2"/>
  <c r="AK45" i="2"/>
  <c r="AG45" i="2"/>
  <c r="AI50" i="2"/>
  <c r="AC50" i="2"/>
  <c r="AH50" i="2"/>
  <c r="AF50" i="2"/>
  <c r="AE50" i="2"/>
  <c r="AD50" i="2"/>
  <c r="AJ50" i="2"/>
  <c r="AJ72" i="2"/>
  <c r="AE72" i="2"/>
  <c r="AG61" i="2"/>
  <c r="AI61" i="2"/>
  <c r="AE61" i="2"/>
  <c r="AF61" i="2"/>
  <c r="AK59" i="2"/>
  <c r="AD59" i="2"/>
  <c r="AJ59" i="2"/>
  <c r="Z59" i="2"/>
  <c r="AF59" i="2"/>
  <c r="AI59" i="2"/>
  <c r="AG59" i="2"/>
  <c r="AC59" i="2"/>
  <c r="AE59" i="2"/>
  <c r="AA59" i="2"/>
  <c r="AB59" i="2"/>
  <c r="AH59" i="2"/>
  <c r="AC63" i="2"/>
  <c r="AB63" i="2"/>
  <c r="AI63" i="2"/>
  <c r="AK63" i="2"/>
  <c r="AJ63" i="2"/>
  <c r="Z63" i="2"/>
  <c r="AG63" i="2"/>
  <c r="AF63" i="2"/>
  <c r="AH63" i="2"/>
  <c r="AE63" i="2"/>
  <c r="AA63" i="2"/>
  <c r="AD63" i="2"/>
  <c r="AC39" i="2"/>
  <c r="AA39" i="2"/>
  <c r="Z39" i="2"/>
  <c r="AJ39" i="2"/>
  <c r="AD39" i="2"/>
  <c r="AG39" i="2"/>
  <c r="AF39" i="2"/>
  <c r="AK39" i="2"/>
  <c r="AH39" i="2"/>
  <c r="AB39" i="2"/>
  <c r="AI39" i="2"/>
  <c r="AE39" i="2"/>
  <c r="AE73" i="2"/>
  <c r="AI73" i="2"/>
  <c r="AD73" i="2"/>
  <c r="AF73" i="2"/>
  <c r="AC73" i="2"/>
  <c r="AA73" i="2"/>
  <c r="AJ73" i="2"/>
  <c r="AH73" i="2"/>
  <c r="AG73" i="2"/>
  <c r="AB73" i="2"/>
  <c r="Z73" i="2"/>
  <c r="AK73" i="2"/>
  <c r="AH43" i="2"/>
  <c r="AF43" i="2"/>
  <c r="AJ43" i="2"/>
  <c r="AE43" i="2"/>
  <c r="AG43" i="2"/>
  <c r="AA43" i="2"/>
  <c r="AC43" i="2"/>
  <c r="AB43" i="2"/>
  <c r="AK43" i="2"/>
  <c r="AD43" i="2"/>
  <c r="Z43" i="2"/>
  <c r="AI43" i="2"/>
  <c r="AB51" i="2"/>
  <c r="AF51" i="2"/>
  <c r="AC51" i="2"/>
  <c r="AK51" i="2"/>
  <c r="AE51" i="2"/>
  <c r="AG51" i="2"/>
  <c r="AH51" i="2"/>
  <c r="Z51" i="2"/>
  <c r="AA51" i="2"/>
  <c r="AD51" i="2"/>
  <c r="AI51" i="2"/>
  <c r="AJ51" i="2"/>
  <c r="AH64" i="2"/>
  <c r="AF64" i="2"/>
  <c r="AB64" i="2"/>
  <c r="AA64" i="2"/>
  <c r="AE64" i="2"/>
  <c r="AI64" i="2"/>
  <c r="AG64" i="2"/>
  <c r="AD64" i="2"/>
  <c r="AJ64" i="2"/>
  <c r="AC64" i="2"/>
  <c r="Z64" i="2"/>
  <c r="AK64" i="2"/>
  <c r="AF40" i="2"/>
  <c r="AE40" i="2"/>
  <c r="AJ40" i="2"/>
  <c r="AC40" i="2"/>
  <c r="AD40" i="2"/>
  <c r="AI40" i="2"/>
  <c r="AH40" i="2"/>
  <c r="AK40" i="2"/>
  <c r="AB40" i="2"/>
  <c r="AA40" i="2"/>
  <c r="Z40" i="2"/>
  <c r="AG40" i="2"/>
  <c r="AD47" i="2"/>
  <c r="AB47" i="2"/>
  <c r="Z47" i="2"/>
  <c r="AI47" i="2"/>
  <c r="AG47" i="2"/>
  <c r="AH47" i="2"/>
  <c r="AC47" i="2"/>
  <c r="AA47" i="2"/>
  <c r="AE47" i="2"/>
  <c r="AK47" i="2"/>
  <c r="AF47" i="2"/>
  <c r="AJ47" i="2"/>
  <c r="AE52" i="2"/>
  <c r="AA52" i="2"/>
  <c r="Z52" i="2"/>
  <c r="AG52" i="2"/>
  <c r="AH52" i="2"/>
  <c r="AD52" i="2"/>
  <c r="AJ52" i="2"/>
  <c r="AK52" i="2"/>
  <c r="AF52" i="2"/>
  <c r="AC52" i="2"/>
  <c r="AI52" i="2"/>
  <c r="AB52" i="2"/>
  <c r="AH74" i="2"/>
  <c r="AI74" i="2"/>
  <c r="Z74" i="2"/>
  <c r="AF74" i="2"/>
  <c r="AB74" i="2"/>
  <c r="AA74" i="2"/>
  <c r="AC74" i="2"/>
  <c r="AE74" i="2"/>
  <c r="AK74" i="2"/>
  <c r="AD74" i="2"/>
  <c r="AG74" i="2"/>
  <c r="AJ74" i="2"/>
  <c r="AK48" i="2"/>
  <c r="AE48" i="2"/>
  <c r="AI48" i="2"/>
  <c r="AC48" i="2"/>
  <c r="AJ48" i="2"/>
  <c r="AH48" i="2"/>
  <c r="AF48" i="2"/>
  <c r="Z48" i="2"/>
  <c r="AD48" i="2"/>
  <c r="AB48" i="2"/>
  <c r="AG48" i="2"/>
  <c r="AA48" i="2"/>
  <c r="AD68" i="2"/>
  <c r="AK68" i="2"/>
  <c r="AC68" i="2"/>
  <c r="Z68" i="2"/>
  <c r="AE68" i="2"/>
  <c r="AH68" i="2"/>
  <c r="AI68" i="2"/>
  <c r="AJ68" i="2"/>
  <c r="AB68" i="2"/>
  <c r="AG68" i="2"/>
  <c r="AF68" i="2"/>
  <c r="AA68" i="2"/>
  <c r="AK56" i="2"/>
  <c r="AD56" i="2"/>
  <c r="AC56" i="2"/>
  <c r="Z56" i="2"/>
  <c r="AI56" i="2"/>
  <c r="AG56" i="2"/>
  <c r="AB56" i="2"/>
  <c r="AJ56" i="2"/>
  <c r="AA56" i="2"/>
  <c r="AF56" i="2"/>
  <c r="AH56" i="2"/>
  <c r="AE56" i="2"/>
  <c r="AB69" i="2"/>
  <c r="AG69" i="2"/>
  <c r="Z69" i="2"/>
  <c r="AH69" i="2"/>
  <c r="AE69" i="2"/>
  <c r="AC69" i="2"/>
  <c r="AA69" i="2"/>
  <c r="AK69" i="2"/>
  <c r="AF69" i="2"/>
  <c r="AI69" i="2"/>
  <c r="AJ69" i="2"/>
  <c r="AD69" i="2"/>
  <c r="I19" i="2" l="1"/>
  <c r="L18" i="2"/>
  <c r="V18" i="2" l="1"/>
  <c r="O18" i="2" s="1"/>
  <c r="P18" i="2" s="1"/>
  <c r="AE18" i="2" l="1"/>
  <c r="AI18" i="2"/>
  <c r="Z18" i="2"/>
  <c r="AH18" i="2"/>
  <c r="AG18" i="2"/>
  <c r="AC18" i="2"/>
  <c r="R18" i="2"/>
  <c r="S18" i="2" s="1"/>
  <c r="W18" i="2" s="1"/>
  <c r="AA18" i="2"/>
  <c r="AD18" i="2"/>
  <c r="AK18" i="2"/>
  <c r="AJ18" i="2"/>
  <c r="AB18" i="2"/>
  <c r="AF18" i="2"/>
  <c r="T18" i="2" l="1"/>
  <c r="U18" i="2" s="1"/>
  <c r="X18" i="2" s="1"/>
  <c r="J19" i="2" s="1"/>
  <c r="K19" i="2" l="1"/>
  <c r="L19" i="2" s="1"/>
  <c r="V19" i="2" l="1"/>
  <c r="O19" i="2" s="1"/>
  <c r="P19" i="2" s="1"/>
  <c r="AD19" i="2" l="1"/>
  <c r="AD211" i="2" s="1"/>
  <c r="AE19" i="2"/>
  <c r="AE211" i="2" s="1"/>
  <c r="AG19" i="2"/>
  <c r="AG211" i="2" s="1"/>
  <c r="AA19" i="2"/>
  <c r="AA211" i="2" s="1"/>
  <c r="R19" i="2"/>
  <c r="T19" i="2" s="1"/>
  <c r="U19" i="2" s="1"/>
  <c r="X19" i="2" s="1"/>
  <c r="AH19" i="2"/>
  <c r="AH211" i="2" s="1"/>
  <c r="AB19" i="2"/>
  <c r="AB211" i="2" s="1"/>
  <c r="AJ19" i="2"/>
  <c r="AJ211" i="2" s="1"/>
  <c r="AI19" i="2"/>
  <c r="AI211" i="2" s="1"/>
  <c r="Z19" i="2"/>
  <c r="Z211" i="2" s="1"/>
  <c r="AK19" i="2"/>
  <c r="AK211" i="2" s="1"/>
  <c r="AC19" i="2"/>
  <c r="AC211" i="2" s="1"/>
  <c r="AF19" i="2"/>
  <c r="AF211" i="2" s="1"/>
  <c r="S19" i="2" l="1"/>
  <c r="W19" i="2" s="1"/>
</calcChain>
</file>

<file path=xl/sharedStrings.xml><?xml version="1.0" encoding="utf-8"?>
<sst xmlns="http://schemas.openxmlformats.org/spreadsheetml/2006/main" count="119" uniqueCount="100">
  <si>
    <t>Project -</t>
  </si>
  <si>
    <t xml:space="preserve">Design Storm - </t>
  </si>
  <si>
    <t xml:space="preserve">Mannings "n" </t>
  </si>
  <si>
    <t xml:space="preserve">Designed By -  </t>
  </si>
  <si>
    <t>Municipality -</t>
  </si>
  <si>
    <t>A =</t>
  </si>
  <si>
    <t>pvc/</t>
  </si>
  <si>
    <t>concrete</t>
  </si>
  <si>
    <t>CSP</t>
  </si>
  <si>
    <t xml:space="preserve">Date -  </t>
  </si>
  <si>
    <t xml:space="preserve">Project No. - </t>
  </si>
  <si>
    <t xml:space="preserve">Sheet -  </t>
  </si>
  <si>
    <t>Location of Section</t>
  </si>
  <si>
    <t>Area</t>
  </si>
  <si>
    <t>Tributary Area</t>
  </si>
  <si>
    <t>Runoff Coefficient</t>
  </si>
  <si>
    <t>Individual A x C</t>
  </si>
  <si>
    <t>Cumulative Area</t>
  </si>
  <si>
    <t>Cumulative A x C</t>
  </si>
  <si>
    <t>Time of Concentration</t>
  </si>
  <si>
    <t>Rainfall Intensity</t>
  </si>
  <si>
    <t>Peak Flow</t>
  </si>
  <si>
    <t>Manning's "n"</t>
  </si>
  <si>
    <t>Slope</t>
  </si>
  <si>
    <t>Diameter</t>
  </si>
  <si>
    <t>Length</t>
  </si>
  <si>
    <t>Full Flow Velocity</t>
  </si>
  <si>
    <t>Full Flow Capacity</t>
  </si>
  <si>
    <t>Actual Velocity</t>
  </si>
  <si>
    <t>Time of Flow</t>
  </si>
  <si>
    <t>Calculated Pipe Diameter</t>
  </si>
  <si>
    <t>TOTAL LENGTH OF PIPE SIZES</t>
  </si>
  <si>
    <t>MH #</t>
  </si>
  <si>
    <t>Aa</t>
  </si>
  <si>
    <t>Ca</t>
  </si>
  <si>
    <t>Aa x Ca</t>
  </si>
  <si>
    <t>A=Sum Aa</t>
  </si>
  <si>
    <t>A x C=</t>
  </si>
  <si>
    <t>Tc</t>
  </si>
  <si>
    <t>i</t>
  </si>
  <si>
    <t>q</t>
  </si>
  <si>
    <t>S</t>
  </si>
  <si>
    <t>D</t>
  </si>
  <si>
    <t>L</t>
  </si>
  <si>
    <t>vf</t>
  </si>
  <si>
    <t>Q</t>
  </si>
  <si>
    <t>va</t>
  </si>
  <si>
    <t>t=L/60xva</t>
  </si>
  <si>
    <t>d</t>
  </si>
  <si>
    <t>tf=Tc+t</t>
  </si>
  <si>
    <t>ha</t>
  </si>
  <si>
    <t>Sum Aa x Ca</t>
  </si>
  <si>
    <t xml:space="preserve">min </t>
  </si>
  <si>
    <t>mm/hr</t>
  </si>
  <si>
    <t>m3/s</t>
  </si>
  <si>
    <t>m/m</t>
  </si>
  <si>
    <t>mm</t>
  </si>
  <si>
    <t>m</t>
  </si>
  <si>
    <t>m/s</t>
  </si>
  <si>
    <t>min</t>
  </si>
  <si>
    <t>total length</t>
  </si>
  <si>
    <t>diameter</t>
  </si>
  <si>
    <t>LOOKUP TABLE</t>
  </si>
  <si>
    <t>FOR EQUIVALENT</t>
  </si>
  <si>
    <t>ELLIPTICAL PIPE</t>
  </si>
  <si>
    <t>CONCRETE</t>
  </si>
  <si>
    <t>Circular Pipe Diameter</t>
  </si>
  <si>
    <t>Equivalent Elliptical Pipe Size</t>
  </si>
  <si>
    <t>h x b</t>
  </si>
  <si>
    <t>735 x 1145</t>
  </si>
  <si>
    <t>820 X 1150</t>
  </si>
  <si>
    <t>865 x 1345</t>
  </si>
  <si>
    <t>970 X 1390</t>
  </si>
  <si>
    <t>965 x 1525</t>
  </si>
  <si>
    <t>1120 X 1630</t>
  </si>
  <si>
    <t>1090 x 1725</t>
  </si>
  <si>
    <t>1260 X 1880</t>
  </si>
  <si>
    <t>1220 x 1930</t>
  </si>
  <si>
    <t>1345 x 2110</t>
  </si>
  <si>
    <t>1475 x 2310</t>
  </si>
  <si>
    <t>1600 x 2490</t>
  </si>
  <si>
    <t>1725 x 2690</t>
  </si>
  <si>
    <t>1955 x 3075</t>
  </si>
  <si>
    <t>2465 x 3835</t>
  </si>
  <si>
    <t>STORM SEWER  DESIGN SHEET</t>
  </si>
  <si>
    <t>From Upstream</t>
  </si>
  <si>
    <t>To Downstream</t>
  </si>
  <si>
    <t>CB 1</t>
  </si>
  <si>
    <t>% Full</t>
  </si>
  <si>
    <t>%</t>
  </si>
  <si>
    <t>Max Capacity</t>
  </si>
  <si>
    <t>CBMH 2</t>
  </si>
  <si>
    <t>CBMH 4</t>
  </si>
  <si>
    <t>A2</t>
  </si>
  <si>
    <t>A1</t>
  </si>
  <si>
    <t>Time of Conc. to Next Section</t>
  </si>
  <si>
    <t>JN</t>
  </si>
  <si>
    <t>C =</t>
  </si>
  <si>
    <t>B =</t>
  </si>
  <si>
    <t>5 Year Storm, IDF Curve for Lindsay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</si>
</sst>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_)"/>
    <numFmt numFmtId="165" formatCode="0.000_)"/>
    <numFmt numFmtId="166" formatCode="dd\-mmm\-yy_)"/>
    <numFmt numFmtId="167" formatCode="0.0000_)"/>
    <numFmt numFmtId="168" formatCode="0_)"/>
    <numFmt numFmtId="169" formatCode="0.0_)"/>
    <numFmt numFmtId="170" formatCode="0.0%"/>
  </numFmts>
  <fonts count="20">
    <font>
      <sz val="12"/>
      <name val="Arial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u/>
      <sz val="24"/>
      <color indexed="8"/>
      <name val="CG Times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u/>
      <sz val="14"/>
      <color indexed="12"/>
      <name val="Arial"/>
      <family val="2"/>
    </font>
    <font>
      <sz val="12"/>
      <color rgb="FF0000FF"/>
      <name val="Arial"/>
      <family val="2"/>
    </font>
    <font>
      <sz val="11"/>
      <color rgb="FF337AB7"/>
      <name val="Segoe UI Light"/>
      <family val="2"/>
    </font>
    <font>
      <sz val="14"/>
      <color rgb="FF901D0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42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164" fontId="0" fillId="0" borderId="0"/>
    <xf numFmtId="164" fontId="15" fillId="0" borderId="0"/>
    <xf numFmtId="164" fontId="14" fillId="0" borderId="0"/>
    <xf numFmtId="164" fontId="14" fillId="0" borderId="0"/>
    <xf numFmtId="9" fontId="1" fillId="0" borderId="0" applyFont="0" applyFill="0" applyBorder="0" applyAlignment="0" applyProtection="0"/>
  </cellStyleXfs>
  <cellXfs count="99">
    <xf numFmtId="164" fontId="0" fillId="0" borderId="0" xfId="0"/>
    <xf numFmtId="164" fontId="2" fillId="0" borderId="0" xfId="0" applyNumberFormat="1" applyFont="1" applyProtection="1"/>
    <xf numFmtId="164" fontId="3" fillId="0" borderId="0" xfId="0" applyNumberFormat="1" applyFont="1" applyAlignment="1" applyProtection="1">
      <alignment horizontal="centerContinuous" vertical="center"/>
    </xf>
    <xf numFmtId="164" fontId="4" fillId="0" borderId="0" xfId="0" applyNumberFormat="1" applyFont="1" applyAlignment="1" applyProtection="1">
      <alignment horizontal="left" vertical="center"/>
    </xf>
    <xf numFmtId="164" fontId="5" fillId="0" borderId="0" xfId="0" applyNumberFormat="1" applyFont="1" applyAlignment="1" applyProtection="1">
      <alignment horizontal="centerContinuous" vertical="center"/>
    </xf>
    <xf numFmtId="164" fontId="6" fillId="0" borderId="0" xfId="0" applyNumberFormat="1" applyFont="1" applyAlignment="1" applyProtection="1">
      <alignment horizontal="centerContinuous" vertical="center"/>
    </xf>
    <xf numFmtId="164" fontId="2" fillId="0" borderId="0" xfId="0" applyNumberFormat="1" applyFont="1" applyAlignment="1" applyProtection="1">
      <alignment vertical="center"/>
    </xf>
    <xf numFmtId="164" fontId="5" fillId="0" borderId="0" xfId="0" applyNumberFormat="1" applyFont="1" applyAlignment="1" applyProtection="1">
      <alignment horizontal="left" vertical="center"/>
    </xf>
    <xf numFmtId="164" fontId="2" fillId="0" borderId="0" xfId="0" applyNumberFormat="1" applyFont="1" applyAlignment="1" applyProtection="1">
      <alignment horizontal="centerContinuous" vertical="center"/>
    </xf>
    <xf numFmtId="164" fontId="2" fillId="0" borderId="0" xfId="0" applyNumberFormat="1" applyFont="1" applyAlignment="1" applyProtection="1">
      <alignment horizontal="right"/>
    </xf>
    <xf numFmtId="164" fontId="3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Protection="1"/>
    <xf numFmtId="164" fontId="2" fillId="0" borderId="0" xfId="0" applyNumberFormat="1" applyFont="1" applyAlignment="1" applyProtection="1">
      <alignment horizontal="centerContinuous"/>
    </xf>
    <xf numFmtId="164" fontId="2" fillId="0" borderId="0" xfId="0" applyNumberFormat="1" applyFont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left"/>
    </xf>
    <xf numFmtId="165" fontId="3" fillId="0" borderId="0" xfId="0" applyNumberFormat="1" applyFont="1" applyProtection="1"/>
    <xf numFmtId="164" fontId="2" fillId="0" borderId="0" xfId="0" applyNumberFormat="1" applyFont="1" applyAlignment="1" applyProtection="1">
      <alignment horizontal="center"/>
    </xf>
    <xf numFmtId="166" fontId="3" fillId="0" borderId="0" xfId="0" applyNumberFormat="1" applyFont="1" applyAlignment="1" applyProtection="1">
      <alignment horizontal="left" vertical="center"/>
    </xf>
    <xf numFmtId="165" fontId="3" fillId="0" borderId="0" xfId="0" applyNumberFormat="1" applyFont="1" applyAlignment="1" applyProtection="1">
      <alignment horizontal="left"/>
    </xf>
    <xf numFmtId="167" fontId="2" fillId="0" borderId="0" xfId="0" applyNumberFormat="1" applyFont="1" applyAlignment="1" applyProtection="1">
      <alignment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 textRotation="90"/>
    </xf>
    <xf numFmtId="164" fontId="7" fillId="0" borderId="1" xfId="0" applyNumberFormat="1" applyFont="1" applyBorder="1" applyAlignment="1" applyProtection="1">
      <alignment horizontal="center" vertical="center" textRotation="90"/>
    </xf>
    <xf numFmtId="164" fontId="8" fillId="0" borderId="0" xfId="0" applyNumberFormat="1" applyFont="1" applyAlignment="1" applyProtection="1">
      <alignment horizontal="centerContinuous" vertical="center"/>
    </xf>
    <xf numFmtId="164" fontId="7" fillId="0" borderId="1" xfId="0" applyNumberFormat="1" applyFont="1" applyBorder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168" fontId="5" fillId="0" borderId="0" xfId="0" applyNumberFormat="1" applyFont="1" applyAlignment="1" applyProtection="1">
      <alignment horizontal="center"/>
    </xf>
    <xf numFmtId="168" fontId="5" fillId="0" borderId="0" xfId="0" applyNumberFormat="1" applyFont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5" fontId="10" fillId="0" borderId="1" xfId="0" applyNumberFormat="1" applyFont="1" applyBorder="1" applyAlignment="1" applyProtection="1">
      <alignment horizontal="center" vertical="center"/>
    </xf>
    <xf numFmtId="167" fontId="9" fillId="0" borderId="1" xfId="0" applyNumberFormat="1" applyFont="1" applyBorder="1" applyAlignment="1" applyProtection="1">
      <alignment horizontal="center" vertical="center"/>
    </xf>
    <xf numFmtId="168" fontId="11" fillId="2" borderId="1" xfId="0" applyNumberFormat="1" applyFont="1" applyFill="1" applyBorder="1" applyAlignment="1" applyProtection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Protection="1"/>
    <xf numFmtId="164" fontId="2" fillId="0" borderId="0" xfId="0" applyFont="1"/>
    <xf numFmtId="164" fontId="2" fillId="0" borderId="3" xfId="0" applyNumberFormat="1" applyFont="1" applyBorder="1" applyAlignment="1" applyProtection="1">
      <alignment horizontal="centerContinuous" vertical="center"/>
    </xf>
    <xf numFmtId="164" fontId="2" fillId="0" borderId="4" xfId="0" applyNumberFormat="1" applyFont="1" applyBorder="1" applyAlignment="1" applyProtection="1">
      <alignment horizontal="centerContinuous" vertical="center"/>
    </xf>
    <xf numFmtId="164" fontId="2" fillId="0" borderId="5" xfId="0" applyNumberFormat="1" applyFont="1" applyBorder="1" applyAlignment="1" applyProtection="1">
      <alignment horizontal="centerContinuous" vertical="center"/>
    </xf>
    <xf numFmtId="164" fontId="2" fillId="0" borderId="6" xfId="0" applyNumberFormat="1" applyFont="1" applyBorder="1" applyAlignment="1" applyProtection="1">
      <alignment horizontal="centerContinuous" vertical="center"/>
    </xf>
    <xf numFmtId="168" fontId="2" fillId="0" borderId="7" xfId="0" applyNumberFormat="1" applyFont="1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/>
    </xf>
    <xf numFmtId="168" fontId="5" fillId="0" borderId="7" xfId="0" applyNumberFormat="1" applyFont="1" applyBorder="1" applyAlignment="1" applyProtection="1">
      <alignment horizontal="center" vertical="center"/>
    </xf>
    <xf numFmtId="164" fontId="13" fillId="0" borderId="1" xfId="0" applyNumberFormat="1" applyFont="1" applyBorder="1" applyAlignment="1" applyProtection="1">
      <alignment horizontal="center" vertical="center"/>
    </xf>
    <xf numFmtId="164" fontId="9" fillId="0" borderId="1" xfId="0" quotePrefix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 applyProtection="1"/>
    <xf numFmtId="168" fontId="7" fillId="0" borderId="1" xfId="0" applyNumberFormat="1" applyFont="1" applyBorder="1" applyAlignment="1" applyProtection="1">
      <alignment horizontal="center" vertical="center"/>
    </xf>
    <xf numFmtId="164" fontId="5" fillId="0" borderId="1" xfId="1" applyFont="1" applyBorder="1" applyAlignment="1">
      <alignment horizontal="center" vertical="center" textRotation="90"/>
    </xf>
    <xf numFmtId="0" fontId="9" fillId="0" borderId="1" xfId="0" applyNumberFormat="1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</xf>
    <xf numFmtId="164" fontId="16" fillId="0" borderId="1" xfId="0" applyNumberFormat="1" applyFont="1" applyBorder="1" applyAlignment="1" applyProtection="1">
      <alignment horizontal="center" vertical="center"/>
    </xf>
    <xf numFmtId="164" fontId="7" fillId="3" borderId="0" xfId="0" applyNumberFormat="1" applyFont="1" applyFill="1" applyAlignment="1" applyProtection="1">
      <alignment horizontal="center" vertical="center"/>
    </xf>
    <xf numFmtId="164" fontId="2" fillId="3" borderId="0" xfId="0" applyNumberFormat="1" applyFont="1" applyFill="1" applyProtection="1"/>
    <xf numFmtId="164" fontId="0" fillId="3" borderId="0" xfId="0" applyFill="1"/>
    <xf numFmtId="167" fontId="9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textRotation="90"/>
    </xf>
    <xf numFmtId="164" fontId="2" fillId="0" borderId="0" xfId="0" applyNumberFormat="1" applyFont="1" applyBorder="1" applyAlignment="1" applyProtection="1">
      <alignment horizontal="centerContinuous" vertical="center"/>
    </xf>
    <xf numFmtId="164" fontId="5" fillId="0" borderId="0" xfId="0" applyNumberFormat="1" applyFont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5" fontId="10" fillId="0" borderId="1" xfId="0" applyNumberFormat="1" applyFont="1" applyFill="1" applyBorder="1" applyAlignment="1" applyProtection="1">
      <alignment horizontal="center" vertical="center"/>
    </xf>
    <xf numFmtId="168" fontId="11" fillId="0" borderId="1" xfId="0" applyNumberFormat="1" applyFont="1" applyFill="1" applyBorder="1" applyAlignment="1" applyProtection="1">
      <alignment horizontal="center" vertical="center"/>
    </xf>
    <xf numFmtId="16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164" fontId="9" fillId="0" borderId="1" xfId="0" quotePrefix="1" applyNumberFormat="1" applyFont="1" applyFill="1" applyBorder="1" applyAlignment="1" applyProtection="1">
      <alignment horizontal="center" vertical="center"/>
    </xf>
    <xf numFmtId="164" fontId="0" fillId="0" borderId="0" xfId="0" applyFill="1"/>
    <xf numFmtId="170" fontId="9" fillId="0" borderId="1" xfId="4" applyNumberFormat="1" applyFont="1" applyBorder="1" applyAlignment="1" applyProtection="1">
      <alignment horizontal="center" vertical="center"/>
    </xf>
    <xf numFmtId="170" fontId="9" fillId="0" borderId="1" xfId="4" applyNumberFormat="1" applyFont="1" applyFill="1" applyBorder="1" applyAlignment="1" applyProtection="1">
      <alignment horizontal="center" vertical="center"/>
    </xf>
    <xf numFmtId="170" fontId="6" fillId="0" borderId="1" xfId="4" applyNumberFormat="1" applyFont="1" applyFill="1" applyBorder="1" applyAlignment="1" applyProtection="1">
      <alignment horizontal="center" vertical="center"/>
    </xf>
    <xf numFmtId="170" fontId="6" fillId="0" borderId="1" xfId="4" applyNumberFormat="1" applyFont="1" applyBorder="1" applyAlignment="1" applyProtection="1">
      <alignment horizontal="center" vertical="center"/>
    </xf>
    <xf numFmtId="170" fontId="10" fillId="0" borderId="1" xfId="4" applyNumberFormat="1" applyFont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</xf>
    <xf numFmtId="165" fontId="17" fillId="0" borderId="0" xfId="0" applyNumberFormat="1" applyFont="1" applyAlignment="1" applyProtection="1">
      <alignment horizontal="left"/>
    </xf>
    <xf numFmtId="164" fontId="7" fillId="0" borderId="0" xfId="0" applyNumberFormat="1" applyFont="1" applyFill="1" applyAlignment="1" applyProtection="1">
      <alignment horizontal="center" vertical="center"/>
    </xf>
    <xf numFmtId="164" fontId="2" fillId="0" borderId="0" xfId="0" applyNumberFormat="1" applyFont="1" applyFill="1" applyProtection="1"/>
    <xf numFmtId="165" fontId="7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Protection="1"/>
    <xf numFmtId="0" fontId="7" fillId="0" borderId="0" xfId="0" applyNumberFormat="1" applyFont="1" applyAlignment="1" applyProtection="1">
      <alignment horizontal="center" vertical="center"/>
    </xf>
    <xf numFmtId="0" fontId="0" fillId="0" borderId="0" xfId="0" applyNumberFormat="1"/>
    <xf numFmtId="0" fontId="2" fillId="0" borderId="0" xfId="0" applyNumberFormat="1" applyFont="1" applyFill="1" applyProtection="1"/>
    <xf numFmtId="0" fontId="7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/>
    <xf numFmtId="164" fontId="14" fillId="0" borderId="0" xfId="2"/>
    <xf numFmtId="164" fontId="18" fillId="0" borderId="0" xfId="0" applyFont="1"/>
    <xf numFmtId="165" fontId="10" fillId="0" borderId="1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/>
    </xf>
    <xf numFmtId="168" fontId="12" fillId="4" borderId="1" xfId="0" applyNumberFormat="1" applyFont="1" applyFill="1" applyBorder="1" applyAlignment="1" applyProtection="1">
      <alignment horizontal="center" vertical="center"/>
    </xf>
    <xf numFmtId="168" fontId="12" fillId="4" borderId="9" xfId="0" applyNumberFormat="1" applyFont="1" applyFill="1" applyBorder="1" applyAlignment="1" applyProtection="1">
      <alignment horizontal="center" vertical="center"/>
    </xf>
    <xf numFmtId="168" fontId="19" fillId="4" borderId="1" xfId="0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901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182880</xdr:rowOff>
    </xdr:from>
    <xdr:to>
      <xdr:col>2</xdr:col>
      <xdr:colOff>297180</xdr:colOff>
      <xdr:row>6</xdr:row>
      <xdr:rowOff>68580</xdr:rowOff>
    </xdr:to>
    <xdr:pic>
      <xdr:nvPicPr>
        <xdr:cNvPr id="4514" name="ctl00_onetidHeadbnnr2" descr="CKL logo">
          <a:extLst>
            <a:ext uri="{FF2B5EF4-FFF2-40B4-BE49-F238E27FC236}">
              <a16:creationId xmlns:a16="http://schemas.microsoft.com/office/drawing/2014/main" id="{A25A955A-7E06-4391-A056-E625A3D47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82880"/>
          <a:ext cx="305562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486411</xdr:colOff>
      <xdr:row>0</xdr:row>
      <xdr:rowOff>123825</xdr:rowOff>
    </xdr:from>
    <xdr:to>
      <xdr:col>23</xdr:col>
      <xdr:colOff>890970</xdr:colOff>
      <xdr:row>5</xdr:row>
      <xdr:rowOff>187325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09E9CE2-0145-46EB-999D-646C2B1F9663}"/>
            </a:ext>
          </a:extLst>
        </xdr:cNvPr>
        <xdr:cNvSpPr txBox="1"/>
      </xdr:nvSpPr>
      <xdr:spPr>
        <a:xfrm>
          <a:off x="17589501" y="123825"/>
          <a:ext cx="2431486" cy="1035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Swis721 LtCn BT" pitchFamily="34" charset="0"/>
            </a:rPr>
            <a:t>Engineering &amp; Corporate Assets Department</a:t>
          </a:r>
        </a:p>
        <a:p>
          <a:pPr algn="r"/>
          <a:r>
            <a:rPr lang="en-US" sz="900">
              <a:latin typeface="Swis721 LtCn BT" pitchFamily="34" charset="0"/>
            </a:rPr>
            <a:t>City of Kawartha Lakes</a:t>
          </a:r>
          <a:r>
            <a:rPr lang="en-US" sz="900" baseline="0">
              <a:latin typeface="Swis721 LtCn BT" pitchFamily="34" charset="0"/>
            </a:rPr>
            <a:t> </a:t>
          </a:r>
          <a:endParaRPr lang="en-US" sz="900">
            <a:latin typeface="Swis721 LtCn BT" pitchFamily="34" charset="0"/>
          </a:endParaRPr>
        </a:p>
        <a:p>
          <a:pPr algn="r"/>
          <a:r>
            <a:rPr lang="en-US" sz="900">
              <a:latin typeface="Swis721 LtCn BT" pitchFamily="34" charset="0"/>
            </a:rPr>
            <a:t>P.O. Box 9000, 322 Kent Street West</a:t>
          </a:r>
        </a:p>
        <a:p>
          <a:pPr algn="r"/>
          <a:r>
            <a:rPr lang="en-US" sz="900">
              <a:latin typeface="Swis721 LtCn BT" pitchFamily="34" charset="0"/>
            </a:rPr>
            <a:t>Lindsay ON K9V 5R8</a:t>
          </a:r>
        </a:p>
        <a:p>
          <a:pPr algn="r"/>
          <a:r>
            <a:rPr lang="en-US" sz="900" baseline="0">
              <a:latin typeface="Swis721 LtCn BT" pitchFamily="34" charset="0"/>
            </a:rPr>
            <a:t>Tel: 705-324-9411 </a:t>
          </a:r>
        </a:p>
        <a:p>
          <a:pPr algn="r">
            <a:lnSpc>
              <a:spcPts val="1000"/>
            </a:lnSpc>
          </a:pPr>
          <a:r>
            <a:rPr lang="en-US" sz="900" baseline="0">
              <a:latin typeface="Swis721 LtCn BT" pitchFamily="34" charset="0"/>
            </a:rPr>
            <a:t>Toll Free: 1-888-822-2225</a:t>
          </a:r>
          <a:endParaRPr lang="en-US" sz="900">
            <a:latin typeface="Swis721 LtCn BT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3:IO234"/>
  <sheetViews>
    <sheetView tabSelected="1" defaultGridColor="0" topLeftCell="A4" colorId="22" zoomScale="55" zoomScaleNormal="55" zoomScaleSheetLayoutView="70" zoomScalePageLayoutView="50" workbookViewId="0">
      <selection activeCell="AP13" sqref="AP13"/>
    </sheetView>
  </sheetViews>
  <sheetFormatPr defaultRowHeight="15"/>
  <cols>
    <col min="1" max="1" width="26.1796875" customWidth="1"/>
    <col min="2" max="2" width="9.1796875" customWidth="1"/>
    <col min="3" max="3" width="16.1796875" customWidth="1"/>
    <col min="4" max="4" width="14.90625" customWidth="1"/>
    <col min="5" max="5" width="7.6328125" customWidth="1"/>
    <col min="6" max="6" width="6.6328125" customWidth="1"/>
    <col min="7" max="7" width="7.6328125" customWidth="1"/>
    <col min="8" max="8" width="9.6328125" customWidth="1"/>
    <col min="9" max="9" width="14.6328125" customWidth="1"/>
    <col min="10" max="10" width="9.6328125" customWidth="1"/>
    <col min="11" max="11" width="8.6328125" customWidth="1"/>
    <col min="12" max="12" width="9.6328125" customWidth="1"/>
    <col min="13" max="13" width="10.6328125" customWidth="1"/>
    <col min="14" max="14" width="9.6328125" customWidth="1"/>
    <col min="15" max="15" width="10.1796875" hidden="1" customWidth="1"/>
    <col min="16" max="16" width="8" customWidth="1"/>
    <col min="17" max="17" width="8.08984375" customWidth="1"/>
    <col min="18" max="18" width="6.6328125" customWidth="1"/>
    <col min="19" max="19" width="9.08984375" customWidth="1"/>
    <col min="20" max="20" width="7.6328125" customWidth="1"/>
    <col min="21" max="21" width="8.1796875" customWidth="1"/>
    <col min="22" max="23" width="7.6328125" customWidth="1"/>
    <col min="24" max="24" width="11.6328125" customWidth="1"/>
    <col min="25" max="25" width="5.6328125" hidden="1" customWidth="1"/>
    <col min="26" max="38" width="8.6328125" hidden="1" customWidth="1"/>
    <col min="39" max="42" width="8.6328125" customWidth="1"/>
  </cols>
  <sheetData>
    <row r="3" spans="1:248" ht="16.8">
      <c r="A3" s="92"/>
    </row>
    <row r="6" spans="1:248" ht="30">
      <c r="B6" s="94"/>
      <c r="C6" s="94"/>
      <c r="D6" s="94"/>
      <c r="E6" s="94"/>
      <c r="F6" s="94"/>
      <c r="G6" s="94"/>
      <c r="H6" s="94"/>
      <c r="I6" s="3" t="s">
        <v>84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</row>
    <row r="7" spans="1:248" ht="30">
      <c r="A7" s="1"/>
      <c r="B7" s="1"/>
      <c r="C7" s="1"/>
      <c r="D7" s="2"/>
      <c r="E7" s="2"/>
      <c r="F7" s="2"/>
      <c r="G7" s="3"/>
      <c r="H7" s="1"/>
      <c r="I7" s="4"/>
      <c r="J7" s="4"/>
      <c r="K7" s="4"/>
      <c r="L7" s="4"/>
      <c r="M7" s="4"/>
      <c r="N7" s="4"/>
      <c r="O7" s="4"/>
      <c r="P7" s="4"/>
      <c r="Q7" s="5"/>
      <c r="R7" s="4"/>
      <c r="S7" s="4"/>
      <c r="T7" s="2"/>
      <c r="U7" s="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</row>
    <row r="8" spans="1:248">
      <c r="A8" s="1"/>
      <c r="B8" s="1"/>
      <c r="C8" s="1"/>
      <c r="D8" s="1"/>
      <c r="E8" s="1"/>
      <c r="F8" s="6"/>
      <c r="G8" s="6"/>
      <c r="H8" s="6"/>
      <c r="I8" s="7"/>
      <c r="J8" s="6"/>
      <c r="K8" s="6"/>
      <c r="L8" s="6"/>
      <c r="M8" s="6"/>
      <c r="N8" s="6"/>
      <c r="O8" s="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</row>
    <row r="9" spans="1:248">
      <c r="A9" s="9" t="s">
        <v>0</v>
      </c>
      <c r="B9" s="10"/>
      <c r="C9" s="10"/>
      <c r="D9" s="1"/>
      <c r="E9" s="1"/>
      <c r="F9" s="1"/>
      <c r="H9" s="9" t="s">
        <v>1</v>
      </c>
      <c r="I9" s="11" t="s">
        <v>99</v>
      </c>
      <c r="M9" s="1"/>
      <c r="N9" s="1"/>
      <c r="O9" s="1"/>
      <c r="P9" s="1"/>
      <c r="Q9" s="12" t="s">
        <v>2</v>
      </c>
      <c r="R9" s="12"/>
      <c r="S9" s="12"/>
      <c r="T9" s="1"/>
      <c r="U9" s="1"/>
      <c r="V9" s="13" t="s">
        <v>3</v>
      </c>
      <c r="W9" s="13"/>
      <c r="X9" s="10" t="s">
        <v>96</v>
      </c>
      <c r="Y9" s="1"/>
      <c r="Z9" s="1"/>
      <c r="AA9" s="1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</row>
    <row r="10" spans="1:248">
      <c r="A10" s="9" t="s">
        <v>4</v>
      </c>
      <c r="B10" s="10"/>
      <c r="C10" s="10"/>
      <c r="D10" s="1"/>
      <c r="E10" s="1"/>
      <c r="F10" s="1"/>
      <c r="H10" s="9" t="s">
        <v>5</v>
      </c>
      <c r="I10" s="14">
        <v>1214</v>
      </c>
      <c r="M10" s="9"/>
      <c r="N10" s="11"/>
      <c r="O10" s="1"/>
      <c r="P10" s="9" t="s">
        <v>6</v>
      </c>
      <c r="Q10" s="1" t="s">
        <v>7</v>
      </c>
      <c r="R10" s="47">
        <v>1.2999999999999999E-2</v>
      </c>
      <c r="S10" s="16"/>
      <c r="T10" s="1"/>
      <c r="U10" s="1"/>
      <c r="V10" s="13" t="s">
        <v>9</v>
      </c>
      <c r="W10" s="13"/>
      <c r="X10" s="17"/>
      <c r="Y10" s="6"/>
      <c r="Z10" s="1"/>
      <c r="AA10" s="1"/>
      <c r="AB10" s="1"/>
      <c r="AC10" s="1"/>
      <c r="AD10" s="1"/>
      <c r="AE10" s="1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</row>
    <row r="11" spans="1:248">
      <c r="A11" s="9" t="s">
        <v>10</v>
      </c>
      <c r="B11" s="95"/>
      <c r="C11" s="95"/>
      <c r="D11" s="1"/>
      <c r="E11" s="1"/>
      <c r="F11" s="1"/>
      <c r="H11" s="9" t="s">
        <v>98</v>
      </c>
      <c r="I11" s="18">
        <v>9</v>
      </c>
      <c r="K11" s="9"/>
      <c r="L11" s="9"/>
      <c r="M11" s="15"/>
      <c r="N11" s="15"/>
      <c r="O11" s="1"/>
      <c r="P11" s="1"/>
      <c r="R11" s="6"/>
      <c r="S11" s="47"/>
      <c r="T11" s="1"/>
      <c r="U11" s="1"/>
      <c r="V11" s="13" t="s">
        <v>11</v>
      </c>
      <c r="W11" s="13"/>
      <c r="X11" s="10"/>
      <c r="Y11" s="6"/>
      <c r="Z11" s="1"/>
      <c r="AA11" s="1"/>
      <c r="AB11" s="1"/>
      <c r="AC11" s="1"/>
      <c r="AD11" s="1"/>
      <c r="AE11" s="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</row>
    <row r="12" spans="1:248" ht="15.75" customHeight="1">
      <c r="A12" s="1"/>
      <c r="B12" s="1"/>
      <c r="C12" s="1"/>
      <c r="D12" s="1"/>
      <c r="E12" s="1"/>
      <c r="F12" s="1"/>
      <c r="G12" s="1"/>
      <c r="H12" s="9" t="s">
        <v>97</v>
      </c>
      <c r="I12" s="81">
        <v>0.84699999999999998</v>
      </c>
      <c r="J12" s="1"/>
      <c r="K12" s="1"/>
      <c r="L12" s="1"/>
      <c r="M12" s="1"/>
      <c r="N12" s="1"/>
      <c r="O12" s="1"/>
      <c r="P12" s="1"/>
      <c r="Q12" s="8"/>
      <c r="R12" s="1"/>
      <c r="S12" s="1"/>
      <c r="T12" s="1"/>
      <c r="U12" s="1"/>
      <c r="V12" s="1"/>
      <c r="W12" s="1"/>
      <c r="X12" s="1"/>
      <c r="Y12" s="6"/>
      <c r="Z12" s="1"/>
      <c r="AA12" s="1"/>
      <c r="AB12" s="1"/>
      <c r="AC12" s="1"/>
      <c r="AD12" s="1"/>
      <c r="AE12" s="1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</row>
    <row r="13" spans="1:248" ht="17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8"/>
      <c r="P13" s="8"/>
      <c r="Q13" s="8"/>
      <c r="R13" s="13"/>
      <c r="S13" s="19"/>
      <c r="T13" s="1"/>
      <c r="U13" s="1"/>
      <c r="V13" s="1"/>
      <c r="W13" s="1"/>
      <c r="X13" s="1"/>
      <c r="Y13" s="6"/>
      <c r="Z13" s="1"/>
      <c r="AA13" s="1"/>
      <c r="AB13" s="1"/>
      <c r="AC13" s="1"/>
      <c r="AD13" s="1"/>
      <c r="AE13" s="1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</row>
    <row r="14" spans="1:248" ht="143.4">
      <c r="A14" s="20" t="s">
        <v>12</v>
      </c>
      <c r="B14" s="21" t="s">
        <v>13</v>
      </c>
      <c r="C14" s="49" t="s">
        <v>85</v>
      </c>
      <c r="D14" s="49" t="s">
        <v>86</v>
      </c>
      <c r="E14" s="21" t="s">
        <v>14</v>
      </c>
      <c r="F14" s="21" t="s">
        <v>15</v>
      </c>
      <c r="G14" s="21" t="s">
        <v>16</v>
      </c>
      <c r="H14" s="21" t="s">
        <v>17</v>
      </c>
      <c r="I14" s="21" t="s">
        <v>18</v>
      </c>
      <c r="J14" s="21" t="s">
        <v>19</v>
      </c>
      <c r="K14" s="21" t="s">
        <v>20</v>
      </c>
      <c r="L14" s="21" t="s">
        <v>21</v>
      </c>
      <c r="M14" s="21" t="s">
        <v>22</v>
      </c>
      <c r="N14" s="21" t="s">
        <v>23</v>
      </c>
      <c r="O14" s="21" t="s">
        <v>90</v>
      </c>
      <c r="P14" s="21" t="s">
        <v>24</v>
      </c>
      <c r="Q14" s="21" t="s">
        <v>25</v>
      </c>
      <c r="R14" s="21" t="s">
        <v>26</v>
      </c>
      <c r="S14" s="21" t="s">
        <v>27</v>
      </c>
      <c r="T14" s="21" t="s">
        <v>28</v>
      </c>
      <c r="U14" s="21" t="s">
        <v>29</v>
      </c>
      <c r="V14" s="21" t="s">
        <v>30</v>
      </c>
      <c r="W14" s="57" t="s">
        <v>88</v>
      </c>
      <c r="X14" s="22" t="s">
        <v>95</v>
      </c>
      <c r="Y14" s="1"/>
      <c r="Z14" s="23" t="s">
        <v>31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>
      <c r="A15" s="24"/>
      <c r="B15" s="24"/>
      <c r="C15" s="24" t="s">
        <v>32</v>
      </c>
      <c r="D15" s="24" t="s">
        <v>32</v>
      </c>
      <c r="E15" s="24" t="s">
        <v>33</v>
      </c>
      <c r="F15" s="24" t="s">
        <v>34</v>
      </c>
      <c r="G15" s="24" t="s">
        <v>35</v>
      </c>
      <c r="H15" s="24" t="s">
        <v>36</v>
      </c>
      <c r="I15" s="24" t="s">
        <v>37</v>
      </c>
      <c r="J15" s="24" t="s">
        <v>38</v>
      </c>
      <c r="K15" s="24" t="s">
        <v>39</v>
      </c>
      <c r="L15" s="24" t="s">
        <v>40</v>
      </c>
      <c r="M15" s="24"/>
      <c r="N15" s="24" t="s">
        <v>41</v>
      </c>
      <c r="O15" s="24">
        <v>0.85</v>
      </c>
      <c r="P15" s="24" t="s">
        <v>42</v>
      </c>
      <c r="Q15" s="24" t="s">
        <v>43</v>
      </c>
      <c r="R15" s="24" t="s">
        <v>44</v>
      </c>
      <c r="S15" s="24" t="s">
        <v>45</v>
      </c>
      <c r="T15" s="24" t="s">
        <v>46</v>
      </c>
      <c r="U15" s="24" t="s">
        <v>47</v>
      </c>
      <c r="V15" s="24" t="s">
        <v>48</v>
      </c>
      <c r="W15" s="24"/>
      <c r="X15" s="24" t="s">
        <v>49</v>
      </c>
      <c r="Y15" s="25"/>
      <c r="Z15" s="26">
        <v>300</v>
      </c>
      <c r="AA15" s="26">
        <v>375</v>
      </c>
      <c r="AB15" s="26">
        <v>450</v>
      </c>
      <c r="AC15" s="26">
        <v>525</v>
      </c>
      <c r="AD15" s="26">
        <v>600</v>
      </c>
      <c r="AE15" s="26">
        <v>675</v>
      </c>
      <c r="AF15" s="26">
        <v>750</v>
      </c>
      <c r="AG15" s="27">
        <v>825</v>
      </c>
      <c r="AH15" s="27">
        <v>900</v>
      </c>
      <c r="AI15" s="27">
        <v>1050</v>
      </c>
      <c r="AJ15" s="27">
        <v>1200</v>
      </c>
      <c r="AK15" s="27">
        <v>1400</v>
      </c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</row>
    <row r="16" spans="1:248">
      <c r="A16" s="24"/>
      <c r="B16" s="24"/>
      <c r="C16" s="24"/>
      <c r="D16" s="24"/>
      <c r="E16" s="24" t="s">
        <v>50</v>
      </c>
      <c r="F16" s="24"/>
      <c r="G16" s="24"/>
      <c r="H16" s="24" t="s">
        <v>50</v>
      </c>
      <c r="I16" s="24" t="s">
        <v>51</v>
      </c>
      <c r="J16" s="24" t="s">
        <v>52</v>
      </c>
      <c r="K16" s="24" t="s">
        <v>53</v>
      </c>
      <c r="L16" s="24" t="s">
        <v>54</v>
      </c>
      <c r="M16" s="24"/>
      <c r="N16" s="24" t="s">
        <v>55</v>
      </c>
      <c r="O16" s="24"/>
      <c r="P16" s="24" t="s">
        <v>56</v>
      </c>
      <c r="Q16" s="24" t="s">
        <v>57</v>
      </c>
      <c r="R16" s="24" t="s">
        <v>58</v>
      </c>
      <c r="S16" s="24" t="s">
        <v>54</v>
      </c>
      <c r="T16" s="24" t="s">
        <v>58</v>
      </c>
      <c r="U16" s="24" t="s">
        <v>59</v>
      </c>
      <c r="V16" s="24" t="s">
        <v>56</v>
      </c>
      <c r="W16" s="24" t="s">
        <v>89</v>
      </c>
      <c r="X16" s="24" t="s">
        <v>59</v>
      </c>
      <c r="Y16" s="25"/>
      <c r="Z16" s="1"/>
      <c r="AA16" s="1"/>
      <c r="AB16" s="1"/>
      <c r="AC16" s="1"/>
      <c r="AD16" s="1"/>
      <c r="AE16" s="1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</row>
    <row r="17" spans="1:249" ht="18" customHeight="1">
      <c r="A17" s="52"/>
      <c r="B17" s="24"/>
      <c r="C17" s="24"/>
      <c r="D17" s="48"/>
      <c r="E17" s="24"/>
      <c r="F17" s="24"/>
      <c r="G17" s="24"/>
      <c r="H17" s="24"/>
      <c r="I17" s="24"/>
      <c r="J17" s="24"/>
      <c r="K17" s="24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5"/>
      <c r="Z17" s="1"/>
      <c r="AA17" s="1"/>
      <c r="AB17" s="1"/>
      <c r="AC17" s="1"/>
      <c r="AD17" s="1"/>
      <c r="AE17" s="1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</row>
    <row r="18" spans="1:249" ht="17.399999999999999">
      <c r="A18" s="29"/>
      <c r="B18" s="29" t="s">
        <v>94</v>
      </c>
      <c r="C18" s="51" t="s">
        <v>87</v>
      </c>
      <c r="D18" s="50" t="s">
        <v>91</v>
      </c>
      <c r="E18" s="29">
        <v>0.17</v>
      </c>
      <c r="F18" s="29">
        <v>0.8</v>
      </c>
      <c r="G18" s="30">
        <f>E18*F18</f>
        <v>0.13600000000000001</v>
      </c>
      <c r="H18" s="31">
        <f>E18</f>
        <v>0.17</v>
      </c>
      <c r="I18" s="30">
        <f>G18</f>
        <v>0.13600000000000001</v>
      </c>
      <c r="J18" s="45">
        <v>10</v>
      </c>
      <c r="K18" s="31">
        <f>$I$10*(J18+$I$11)^-$I$12</f>
        <v>100.25692651967286</v>
      </c>
      <c r="L18" s="32">
        <f>K18*I18/360</f>
        <v>3.7874838907431971E-2</v>
      </c>
      <c r="M18" s="30">
        <f>$R$10</f>
        <v>1.2999999999999999E-2</v>
      </c>
      <c r="N18" s="74">
        <v>2.1999999999999999E-2</v>
      </c>
      <c r="O18" s="34">
        <f>IF(V18&lt;1050,IF(V18&gt;300,(TRUNC(V18/75)+1)*75,300),(TRUNC(V18/150)+1)*150)</f>
        <v>300</v>
      </c>
      <c r="P18" s="34">
        <f>IF(L18/(((0.396850263*(O18/1000)^(2/3)*(N18^0.5)/M18))*PI()*(O18/1000)^2/4)&lt;$O$15,O18,IF(O18&gt;=1049,O18+150,O18+75))</f>
        <v>300</v>
      </c>
      <c r="Q18" s="35">
        <v>35</v>
      </c>
      <c r="R18" s="31">
        <f>0.396850263*(P18/1000)^(2/3)*(N18^0.5)/M18</f>
        <v>2.0291251341575642</v>
      </c>
      <c r="S18" s="32">
        <f>PI()*(P18/1000)^2/4*R18</f>
        <v>0.14343040383038566</v>
      </c>
      <c r="T18" s="31">
        <f>IF(0.63*(M18^(-0.73))*((P18/1000)^(-0.05))*(N18^0.37)*(L18^0.27)&gt;R18,R18,0.63*(M18^(-0.73))*((P18/1000)^(-0.05))*(N18^0.37)*(L18^0.27))</f>
        <v>1.6038248783094671</v>
      </c>
      <c r="U18" s="31">
        <f>Q18/(60*T18)</f>
        <v>0.36371385755544805</v>
      </c>
      <c r="V18" s="98">
        <f>(L18*M18/(0.312*N18^0.5))^(3/8)*1000</f>
        <v>182.01118600327811</v>
      </c>
      <c r="W18" s="98">
        <f>(L18/S18)*100</f>
        <v>26.406422833628113</v>
      </c>
      <c r="X18" s="31">
        <f>J18+U18</f>
        <v>10.363713857555448</v>
      </c>
      <c r="Y18" s="25"/>
      <c r="Z18" s="1">
        <f>IF(P18=300,Q18,"")</f>
        <v>35</v>
      </c>
      <c r="AA18" s="1" t="str">
        <f>IF(P18=375,Q18,"")</f>
        <v/>
      </c>
      <c r="AB18" s="1" t="str">
        <f>IF(P18=450,Q18,"")</f>
        <v/>
      </c>
      <c r="AC18" s="1" t="str">
        <f>IF(P18=525,Q18,"")</f>
        <v/>
      </c>
      <c r="AD18" s="1" t="str">
        <f>IF(P18=600,Q18,"")</f>
        <v/>
      </c>
      <c r="AE18" s="1" t="str">
        <f>IF(P18=675,Q18,"")</f>
        <v/>
      </c>
      <c r="AF18" s="1" t="str">
        <f>IF(P18=750,Q18,"")</f>
        <v/>
      </c>
      <c r="AG18" s="1" t="str">
        <f>IF(P18=825,Q18,"")</f>
        <v/>
      </c>
      <c r="AH18" s="1" t="str">
        <f>IF(P18=900,Q18,"")</f>
        <v/>
      </c>
      <c r="AI18" s="1" t="str">
        <f>IF(P18=1050,Q18,"")</f>
        <v/>
      </c>
      <c r="AJ18" s="1" t="str">
        <f>IF(P18=1200,Q18,"")</f>
        <v/>
      </c>
      <c r="AK18" s="1" t="str">
        <f>IF(P18=1400,Q18,"")</f>
        <v/>
      </c>
      <c r="AL18" s="1"/>
      <c r="AM18" s="25"/>
      <c r="AN18" s="1"/>
      <c r="AO18" s="1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</row>
    <row r="19" spans="1:249" ht="17.399999999999999">
      <c r="A19" s="29"/>
      <c r="B19" s="29" t="s">
        <v>93</v>
      </c>
      <c r="C19" s="51" t="s">
        <v>91</v>
      </c>
      <c r="D19" s="50" t="s">
        <v>92</v>
      </c>
      <c r="E19" s="29">
        <v>0.22</v>
      </c>
      <c r="F19" s="29">
        <v>0.9</v>
      </c>
      <c r="G19" s="30">
        <f>E19*F19</f>
        <v>0.19800000000000001</v>
      </c>
      <c r="H19" s="31">
        <f>E19+H18</f>
        <v>0.39</v>
      </c>
      <c r="I19" s="30">
        <f>G19+I18</f>
        <v>0.33400000000000002</v>
      </c>
      <c r="J19" s="45">
        <f>X18</f>
        <v>10.363713857555448</v>
      </c>
      <c r="K19" s="31">
        <f>$I$10*(J19+$I$11)^-$I$12</f>
        <v>98.659587385277035</v>
      </c>
      <c r="L19" s="32">
        <f>K19*I19/360</f>
        <v>9.1534172740784805E-2</v>
      </c>
      <c r="M19" s="30">
        <f>$R$10</f>
        <v>1.2999999999999999E-2</v>
      </c>
      <c r="N19" s="74">
        <v>5.0000000000000001E-3</v>
      </c>
      <c r="O19" s="34">
        <f>IF(V19&lt;1050,IF(V19&gt;300,(TRUNC(V19/75)+1)*75,300),(TRUNC(V19/150)+1)*150)</f>
        <v>375</v>
      </c>
      <c r="P19" s="34">
        <f>IF(L19/(((0.396850263*(O19/1000)^(2/3)*(N19^0.5)/M19))*PI()*(O19/1000)^2/4)&lt;$O$15,O19,IF(O19&gt;=1049,O19+150,O19+75))</f>
        <v>375</v>
      </c>
      <c r="Q19" s="35">
        <v>42</v>
      </c>
      <c r="R19" s="31">
        <f>0.396850263*(P19/1000)^(2/3)*(N19^0.5)/M19</f>
        <v>1.1225072830407716</v>
      </c>
      <c r="S19" s="32">
        <f>PI()*(P19/1000)^2/4*R19</f>
        <v>0.12397713166413024</v>
      </c>
      <c r="T19" s="31">
        <f>IF(0.63*(M19^(-0.73))*((P19/1000)^(-0.05))*(N19^0.37)*(L19^0.27)&gt;R19,R19,0.63*(M19^(-0.73))*((P19/1000)^(-0.05))*(N19^0.37)*(L19^0.27))</f>
        <v>1.1225072830407716</v>
      </c>
      <c r="U19" s="31">
        <f>Q19/(60*T19)</f>
        <v>0.62360397172993187</v>
      </c>
      <c r="V19" s="98">
        <f>(L19*M19/(0.312*N19^0.5))^(3/8)*1000</f>
        <v>334.54737869655315</v>
      </c>
      <c r="W19" s="98">
        <f>(L19/S19)*100</f>
        <v>73.831497399667612</v>
      </c>
      <c r="X19" s="31">
        <f>J19+U19</f>
        <v>10.987317829285379</v>
      </c>
      <c r="Y19" s="25"/>
      <c r="Z19" s="1" t="str">
        <f>IF(P19=300,Q19,"")</f>
        <v/>
      </c>
      <c r="AA19" s="1">
        <f>IF(P19=375,Q19,"")</f>
        <v>42</v>
      </c>
      <c r="AB19" s="1" t="str">
        <f>IF(P19=450,Q19,"")</f>
        <v/>
      </c>
      <c r="AC19" s="1" t="str">
        <f>IF(P19=525,Q19,"")</f>
        <v/>
      </c>
      <c r="AD19" s="1" t="str">
        <f>IF(P19=600,Q19,"")</f>
        <v/>
      </c>
      <c r="AE19" s="1" t="str">
        <f>IF(P19=675,Q19,"")</f>
        <v/>
      </c>
      <c r="AF19" s="1" t="str">
        <f>IF(P19=750,Q19,"")</f>
        <v/>
      </c>
      <c r="AG19" s="1" t="str">
        <f>IF(P19=825,Q19,"")</f>
        <v/>
      </c>
      <c r="AH19" s="1" t="str">
        <f>IF(P19=900,Q19,"")</f>
        <v/>
      </c>
      <c r="AI19" s="1" t="str">
        <f>IF(P19=1050,Q19,"")</f>
        <v/>
      </c>
      <c r="AJ19" s="1" t="str">
        <f>IF(P19=1200,Q19,"")</f>
        <v/>
      </c>
      <c r="AK19" s="1" t="str">
        <f>IF(P19=1400,Q19,"")</f>
        <v/>
      </c>
      <c r="AL19" s="1"/>
      <c r="AM19" s="25"/>
      <c r="AN19" s="1"/>
      <c r="AO19" s="1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</row>
    <row r="20" spans="1:249" s="55" customFormat="1" ht="17.399999999999999">
      <c r="A20" s="62"/>
      <c r="B20" s="62"/>
      <c r="C20" s="63"/>
      <c r="D20" s="63"/>
      <c r="E20" s="62"/>
      <c r="F20" s="62"/>
      <c r="G20" s="64"/>
      <c r="H20" s="64"/>
      <c r="I20" s="64"/>
      <c r="J20" s="65"/>
      <c r="K20" s="31"/>
      <c r="L20" s="67"/>
      <c r="M20" s="64"/>
      <c r="N20" s="75"/>
      <c r="O20" s="68"/>
      <c r="P20" s="68"/>
      <c r="Q20" s="69"/>
      <c r="R20" s="66"/>
      <c r="S20" s="67"/>
      <c r="T20" s="66"/>
      <c r="U20" s="66"/>
      <c r="V20" s="96"/>
      <c r="W20" s="96"/>
      <c r="X20" s="66"/>
      <c r="Y20" s="53"/>
      <c r="Z20" s="54" t="str">
        <f>IF(P20=300,Q20,"")</f>
        <v/>
      </c>
      <c r="AA20" s="54" t="str">
        <f>IF(P20=375,Q20,"")</f>
        <v/>
      </c>
      <c r="AB20" s="54" t="str">
        <f>IF(P20=450,Q20,"")</f>
        <v/>
      </c>
      <c r="AC20" s="54" t="str">
        <f>IF(P20=525,Q20,"")</f>
        <v/>
      </c>
      <c r="AD20" s="54" t="str">
        <f>IF(P20=600,Q20,"")</f>
        <v/>
      </c>
      <c r="AE20" s="1" t="str">
        <f>IF(P20=675,Q20,"")</f>
        <v/>
      </c>
      <c r="AF20" s="54" t="str">
        <f>IF(P20=750,Q20,"")</f>
        <v/>
      </c>
      <c r="AG20" s="54" t="str">
        <f>IF(P20=825,Q20,"")</f>
        <v/>
      </c>
      <c r="AH20" s="54" t="str">
        <f>IF(P20=900,Q20,"")</f>
        <v/>
      </c>
      <c r="AI20" s="54" t="str">
        <f>IF(P20=1050,Q20,"")</f>
        <v/>
      </c>
      <c r="AJ20" s="54" t="str">
        <f>IF(P20=1200,Q20,"")</f>
        <v/>
      </c>
      <c r="AK20" s="54" t="str">
        <f>IF(P20=1400,Q20,"")</f>
        <v/>
      </c>
      <c r="AL20" s="53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73"/>
    </row>
    <row r="21" spans="1:249" ht="17.399999999999999">
      <c r="A21" s="62"/>
      <c r="B21" s="62"/>
      <c r="C21" s="70"/>
      <c r="D21" s="63"/>
      <c r="E21" s="29"/>
      <c r="F21" s="29"/>
      <c r="G21" s="30"/>
      <c r="H21" s="31"/>
      <c r="I21" s="30"/>
      <c r="J21" s="45"/>
      <c r="K21" s="31"/>
      <c r="L21" s="32"/>
      <c r="M21" s="30"/>
      <c r="N21" s="74"/>
      <c r="O21" s="34"/>
      <c r="P21" s="34"/>
      <c r="Q21" s="35"/>
      <c r="R21" s="31"/>
      <c r="S21" s="32"/>
      <c r="T21" s="31"/>
      <c r="U21" s="31"/>
      <c r="V21" s="96"/>
      <c r="W21" s="96"/>
      <c r="X21" s="31"/>
      <c r="Y21" s="25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82"/>
      <c r="AN21" s="83"/>
      <c r="AO21" s="83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73"/>
    </row>
    <row r="22" spans="1:249" ht="17.399999999999999">
      <c r="A22" s="62"/>
      <c r="B22" s="62"/>
      <c r="C22" s="70"/>
      <c r="D22" s="63"/>
      <c r="E22" s="29"/>
      <c r="F22" s="29"/>
      <c r="G22" s="30"/>
      <c r="H22" s="31"/>
      <c r="I22" s="30"/>
      <c r="J22" s="45"/>
      <c r="K22" s="31"/>
      <c r="L22" s="32"/>
      <c r="M22" s="30"/>
      <c r="N22" s="74"/>
      <c r="O22" s="34"/>
      <c r="P22" s="34"/>
      <c r="Q22" s="35"/>
      <c r="R22" s="31"/>
      <c r="S22" s="32"/>
      <c r="T22" s="31"/>
      <c r="U22" s="31"/>
      <c r="V22" s="96"/>
      <c r="W22" s="96"/>
      <c r="X22" s="31"/>
      <c r="Y22" s="25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82"/>
      <c r="AN22" s="83"/>
      <c r="AO22" s="83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73"/>
    </row>
    <row r="23" spans="1:249" ht="17.399999999999999">
      <c r="A23" s="62"/>
      <c r="B23" s="62"/>
      <c r="C23" s="70"/>
      <c r="D23" s="63"/>
      <c r="E23" s="29"/>
      <c r="F23" s="29"/>
      <c r="G23" s="30"/>
      <c r="H23" s="31"/>
      <c r="I23" s="30"/>
      <c r="J23" s="45"/>
      <c r="K23" s="31"/>
      <c r="L23" s="32"/>
      <c r="M23" s="30"/>
      <c r="N23" s="74"/>
      <c r="O23" s="34"/>
      <c r="P23" s="34"/>
      <c r="Q23" s="35"/>
      <c r="R23" s="31"/>
      <c r="S23" s="32"/>
      <c r="T23" s="31"/>
      <c r="U23" s="31"/>
      <c r="V23" s="96"/>
      <c r="W23" s="96"/>
      <c r="X23" s="31"/>
      <c r="Y23" s="25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82"/>
      <c r="AN23" s="83"/>
      <c r="AO23" s="83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73"/>
    </row>
    <row r="24" spans="1:249" ht="17.399999999999999">
      <c r="A24" s="62"/>
      <c r="B24" s="62"/>
      <c r="C24" s="70"/>
      <c r="D24" s="63"/>
      <c r="E24" s="62"/>
      <c r="F24" s="62"/>
      <c r="G24" s="30"/>
      <c r="H24" s="31"/>
      <c r="I24" s="30"/>
      <c r="J24" s="45"/>
      <c r="K24" s="31"/>
      <c r="L24" s="32"/>
      <c r="M24" s="30"/>
      <c r="N24" s="74"/>
      <c r="O24" s="34"/>
      <c r="P24" s="34"/>
      <c r="Q24" s="35"/>
      <c r="R24" s="31"/>
      <c r="S24" s="32"/>
      <c r="T24" s="31"/>
      <c r="U24" s="31"/>
      <c r="V24" s="96"/>
      <c r="W24" s="96"/>
      <c r="X24" s="31"/>
      <c r="Y24" s="25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82"/>
      <c r="AN24" s="82"/>
      <c r="AO24" s="83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73"/>
    </row>
    <row r="25" spans="1:249" ht="17.399999999999999">
      <c r="A25" s="62"/>
      <c r="B25" s="62"/>
      <c r="C25" s="70"/>
      <c r="D25" s="63"/>
      <c r="E25" s="29"/>
      <c r="F25" s="29"/>
      <c r="G25" s="30"/>
      <c r="H25" s="31"/>
      <c r="I25" s="30"/>
      <c r="J25" s="45"/>
      <c r="K25" s="31"/>
      <c r="L25" s="32"/>
      <c r="M25" s="30"/>
      <c r="N25" s="74"/>
      <c r="O25" s="34"/>
      <c r="P25" s="34"/>
      <c r="Q25" s="35"/>
      <c r="R25" s="31"/>
      <c r="S25" s="32"/>
      <c r="T25" s="31"/>
      <c r="U25" s="31"/>
      <c r="V25" s="96"/>
      <c r="W25" s="96"/>
      <c r="X25" s="31"/>
      <c r="Y25" s="25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82"/>
      <c r="AN25" s="83"/>
      <c r="AO25" s="83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73"/>
    </row>
    <row r="26" spans="1:249" ht="17.399999999999999">
      <c r="A26" s="62"/>
      <c r="B26" s="62"/>
      <c r="C26" s="70"/>
      <c r="D26" s="63"/>
      <c r="E26" s="29"/>
      <c r="F26" s="29"/>
      <c r="G26" s="30"/>
      <c r="H26" s="31"/>
      <c r="I26" s="30"/>
      <c r="J26" s="45"/>
      <c r="K26" s="31"/>
      <c r="L26" s="32"/>
      <c r="M26" s="30"/>
      <c r="N26" s="74"/>
      <c r="O26" s="34"/>
      <c r="P26" s="34"/>
      <c r="Q26" s="35"/>
      <c r="R26" s="31"/>
      <c r="S26" s="32"/>
      <c r="T26" s="31"/>
      <c r="U26" s="31"/>
      <c r="V26" s="96"/>
      <c r="W26" s="96"/>
      <c r="X26" s="31"/>
      <c r="Y26" s="25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82"/>
      <c r="AN26" s="83"/>
      <c r="AO26" s="83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73"/>
    </row>
    <row r="27" spans="1:249" ht="17.399999999999999">
      <c r="A27" s="62"/>
      <c r="B27" s="62"/>
      <c r="C27" s="70"/>
      <c r="D27" s="63"/>
      <c r="E27" s="62"/>
      <c r="F27" s="62"/>
      <c r="G27" s="64"/>
      <c r="H27" s="66"/>
      <c r="I27" s="64"/>
      <c r="J27" s="62"/>
      <c r="K27" s="31"/>
      <c r="L27" s="67"/>
      <c r="M27" s="64"/>
      <c r="N27" s="75"/>
      <c r="O27" s="68"/>
      <c r="P27" s="68"/>
      <c r="Q27" s="69"/>
      <c r="R27" s="66"/>
      <c r="S27" s="67"/>
      <c r="T27" s="66"/>
      <c r="U27" s="66"/>
      <c r="V27" s="96"/>
      <c r="W27" s="96"/>
      <c r="X27" s="66"/>
      <c r="Y27" s="25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5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73"/>
    </row>
    <row r="28" spans="1:249" s="55" customFormat="1" ht="17.399999999999999">
      <c r="A28" s="62"/>
      <c r="B28" s="62"/>
      <c r="C28" s="63"/>
      <c r="D28" s="63"/>
      <c r="E28" s="29"/>
      <c r="F28" s="29"/>
      <c r="G28" s="30"/>
      <c r="H28" s="31"/>
      <c r="I28" s="30"/>
      <c r="J28" s="45"/>
      <c r="K28" s="31"/>
      <c r="L28" s="32"/>
      <c r="M28" s="30"/>
      <c r="N28" s="74"/>
      <c r="O28" s="34"/>
      <c r="P28" s="34"/>
      <c r="Q28" s="35"/>
      <c r="R28" s="31"/>
      <c r="S28" s="32"/>
      <c r="T28" s="31"/>
      <c r="U28" s="31"/>
      <c r="V28" s="96"/>
      <c r="W28" s="96"/>
      <c r="X28" s="31"/>
      <c r="Y28" s="53"/>
      <c r="Z28" s="54"/>
      <c r="AA28" s="54"/>
      <c r="AB28" s="54"/>
      <c r="AC28" s="54"/>
      <c r="AD28" s="54"/>
      <c r="AE28" s="1"/>
      <c r="AF28" s="54"/>
      <c r="AG28" s="54"/>
      <c r="AH28" s="54"/>
      <c r="AI28" s="54"/>
      <c r="AJ28" s="54"/>
      <c r="AK28" s="54"/>
      <c r="AL28" s="54"/>
      <c r="AM28" s="82"/>
      <c r="AN28" s="83"/>
      <c r="AO28" s="83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73"/>
    </row>
    <row r="29" spans="1:249" ht="17.399999999999999">
      <c r="A29" s="62"/>
      <c r="B29" s="62"/>
      <c r="C29" s="63"/>
      <c r="D29" s="70"/>
      <c r="E29" s="29"/>
      <c r="F29" s="29"/>
      <c r="G29" s="30"/>
      <c r="H29" s="31"/>
      <c r="I29" s="30"/>
      <c r="J29" s="45"/>
      <c r="K29" s="31"/>
      <c r="L29" s="32"/>
      <c r="M29" s="30"/>
      <c r="N29" s="74"/>
      <c r="O29" s="34"/>
      <c r="P29" s="34"/>
      <c r="Q29" s="35"/>
      <c r="R29" s="31"/>
      <c r="S29" s="32"/>
      <c r="T29" s="31"/>
      <c r="U29" s="31"/>
      <c r="V29" s="96"/>
      <c r="W29" s="96"/>
      <c r="X29" s="31"/>
      <c r="Y29" s="25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5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73"/>
    </row>
    <row r="30" spans="1:249" s="55" customFormat="1" ht="17.399999999999999">
      <c r="A30" s="62"/>
      <c r="B30" s="62"/>
      <c r="C30" s="63"/>
      <c r="D30" s="63"/>
      <c r="E30" s="29"/>
      <c r="F30" s="29"/>
      <c r="G30" s="30"/>
      <c r="H30" s="31"/>
      <c r="I30" s="30"/>
      <c r="J30" s="29"/>
      <c r="K30" s="31"/>
      <c r="L30" s="32"/>
      <c r="M30" s="30"/>
      <c r="N30" s="74"/>
      <c r="O30" s="34"/>
      <c r="P30" s="34"/>
      <c r="Q30" s="35"/>
      <c r="R30" s="31"/>
      <c r="S30" s="32"/>
      <c r="T30" s="31"/>
      <c r="U30" s="31"/>
      <c r="V30" s="96"/>
      <c r="W30" s="96"/>
      <c r="X30" s="31"/>
      <c r="Y30" s="53"/>
      <c r="Z30" s="54"/>
      <c r="AA30" s="54"/>
      <c r="AB30" s="54"/>
      <c r="AC30" s="54"/>
      <c r="AD30" s="54"/>
      <c r="AE30" s="1"/>
      <c r="AF30" s="54"/>
      <c r="AG30" s="54"/>
      <c r="AH30" s="54"/>
      <c r="AI30" s="54"/>
      <c r="AJ30" s="54"/>
      <c r="AK30" s="54"/>
      <c r="AL30" s="54"/>
      <c r="AM30" s="82"/>
      <c r="AN30" s="83"/>
      <c r="AO30" s="83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73"/>
    </row>
    <row r="31" spans="1:249" ht="17.399999999999999">
      <c r="A31" s="62"/>
      <c r="B31" s="62"/>
      <c r="C31" s="70"/>
      <c r="D31" s="63"/>
      <c r="E31" s="29"/>
      <c r="F31" s="29"/>
      <c r="G31" s="30"/>
      <c r="H31" s="31"/>
      <c r="I31" s="30"/>
      <c r="J31" s="45"/>
      <c r="K31" s="31"/>
      <c r="L31" s="32"/>
      <c r="M31" s="30"/>
      <c r="N31" s="74"/>
      <c r="O31" s="34"/>
      <c r="P31" s="34"/>
      <c r="Q31" s="35"/>
      <c r="R31" s="31"/>
      <c r="S31" s="32"/>
      <c r="T31" s="31"/>
      <c r="U31" s="31"/>
      <c r="V31" s="96"/>
      <c r="W31" s="96"/>
      <c r="X31" s="31"/>
      <c r="Y31" s="25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5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73"/>
    </row>
    <row r="32" spans="1:249" s="55" customFormat="1" ht="17.399999999999999">
      <c r="A32" s="62"/>
      <c r="B32" s="62"/>
      <c r="C32" s="63"/>
      <c r="D32" s="63"/>
      <c r="E32" s="29"/>
      <c r="F32" s="29"/>
      <c r="G32" s="30"/>
      <c r="H32" s="31"/>
      <c r="I32" s="30"/>
      <c r="J32" s="45"/>
      <c r="K32" s="31"/>
      <c r="L32" s="32"/>
      <c r="M32" s="30"/>
      <c r="N32" s="74"/>
      <c r="O32" s="34"/>
      <c r="P32" s="34"/>
      <c r="Q32" s="35"/>
      <c r="R32" s="31"/>
      <c r="S32" s="32"/>
      <c r="T32" s="31"/>
      <c r="U32" s="31"/>
      <c r="V32" s="96"/>
      <c r="W32" s="96"/>
      <c r="X32" s="31"/>
      <c r="Y32" s="25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54"/>
      <c r="AM32" s="83"/>
      <c r="AN32" s="83"/>
      <c r="AO32" s="83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73"/>
    </row>
    <row r="33" spans="1:249" s="55" customFormat="1" ht="17.399999999999999">
      <c r="A33" s="62"/>
      <c r="B33" s="62"/>
      <c r="C33" s="63"/>
      <c r="D33" s="63"/>
      <c r="E33" s="29"/>
      <c r="F33" s="29"/>
      <c r="G33" s="30"/>
      <c r="H33" s="31"/>
      <c r="I33" s="30"/>
      <c r="J33" s="45"/>
      <c r="K33" s="31"/>
      <c r="L33" s="32"/>
      <c r="M33" s="30"/>
      <c r="N33" s="74"/>
      <c r="O33" s="34"/>
      <c r="P33" s="34"/>
      <c r="Q33" s="35"/>
      <c r="R33" s="31"/>
      <c r="S33" s="32"/>
      <c r="T33" s="31"/>
      <c r="U33" s="31"/>
      <c r="V33" s="96"/>
      <c r="W33" s="96"/>
      <c r="X33" s="31"/>
      <c r="Y33" s="25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54"/>
      <c r="AM33" s="83"/>
      <c r="AN33" s="83"/>
      <c r="AO33" s="83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73"/>
    </row>
    <row r="34" spans="1:249" ht="17.399999999999999">
      <c r="A34" s="62"/>
      <c r="B34" s="62"/>
      <c r="C34" s="70"/>
      <c r="D34" s="63"/>
      <c r="E34" s="62"/>
      <c r="F34" s="62"/>
      <c r="G34" s="30"/>
      <c r="H34" s="31"/>
      <c r="I34" s="30"/>
      <c r="J34" s="45"/>
      <c r="K34" s="31"/>
      <c r="L34" s="32"/>
      <c r="M34" s="30"/>
      <c r="N34" s="74"/>
      <c r="O34" s="34"/>
      <c r="P34" s="34"/>
      <c r="Q34" s="35"/>
      <c r="R34" s="31"/>
      <c r="S34" s="32"/>
      <c r="T34" s="31"/>
      <c r="U34" s="31"/>
      <c r="V34" s="96"/>
      <c r="W34" s="96"/>
      <c r="X34" s="31"/>
      <c r="Y34" s="25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82"/>
      <c r="AN34" s="82"/>
      <c r="AO34" s="83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73"/>
    </row>
    <row r="35" spans="1:249" s="55" customFormat="1" ht="17.399999999999999">
      <c r="A35" s="62"/>
      <c r="B35" s="62"/>
      <c r="C35" s="63"/>
      <c r="D35" s="63"/>
      <c r="E35" s="29"/>
      <c r="F35" s="29"/>
      <c r="G35" s="30"/>
      <c r="H35" s="31"/>
      <c r="I35" s="30"/>
      <c r="J35" s="45"/>
      <c r="K35" s="31"/>
      <c r="L35" s="32"/>
      <c r="M35" s="30"/>
      <c r="N35" s="74"/>
      <c r="O35" s="34"/>
      <c r="P35" s="34"/>
      <c r="Q35" s="35"/>
      <c r="R35" s="31"/>
      <c r="S35" s="32"/>
      <c r="T35" s="31"/>
      <c r="U35" s="31"/>
      <c r="V35" s="96"/>
      <c r="W35" s="96"/>
      <c r="X35" s="31"/>
      <c r="Y35" s="25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54"/>
      <c r="AM35" s="83"/>
      <c r="AN35" s="83"/>
      <c r="AO35" s="83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73"/>
    </row>
    <row r="36" spans="1:249" ht="17.399999999999999">
      <c r="A36" s="62"/>
      <c r="B36" s="62"/>
      <c r="C36" s="70"/>
      <c r="D36" s="63"/>
      <c r="E36" s="29"/>
      <c r="F36" s="29"/>
      <c r="G36" s="30"/>
      <c r="H36" s="31"/>
      <c r="I36" s="30"/>
      <c r="J36" s="45"/>
      <c r="K36" s="31"/>
      <c r="L36" s="32"/>
      <c r="M36" s="80"/>
      <c r="N36" s="74"/>
      <c r="O36" s="34"/>
      <c r="P36" s="34"/>
      <c r="Q36" s="35"/>
      <c r="R36" s="31"/>
      <c r="S36" s="32"/>
      <c r="T36" s="31"/>
      <c r="U36" s="31"/>
      <c r="V36" s="96"/>
      <c r="W36" s="96"/>
      <c r="X36" s="31"/>
      <c r="Y36" s="25"/>
      <c r="Z36" s="1" t="str">
        <f>IF(P36=300,Q36,"")</f>
        <v/>
      </c>
      <c r="AA36" s="1" t="str">
        <f>IF(P36=375,Q36,"")</f>
        <v/>
      </c>
      <c r="AB36" s="1" t="str">
        <f>IF(P36=450,Q36,"")</f>
        <v/>
      </c>
      <c r="AC36" s="1" t="str">
        <f>IF(P36=525,Q36,"")</f>
        <v/>
      </c>
      <c r="AD36" s="1" t="str">
        <f>IF(P36=600,Q36,"")</f>
        <v/>
      </c>
      <c r="AE36" s="1" t="str">
        <f>IF(P36=675,Q36,"")</f>
        <v/>
      </c>
      <c r="AF36" s="1" t="str">
        <f>IF(P36=750,Q36,"")</f>
        <v/>
      </c>
      <c r="AG36" s="1" t="str">
        <f>IF(P36=825,Q36,"")</f>
        <v/>
      </c>
      <c r="AH36" s="1" t="str">
        <f>IF(P36=900,Q36,"")</f>
        <v/>
      </c>
      <c r="AI36" s="1" t="str">
        <f>IF(P36=1050,Q36,"")</f>
        <v/>
      </c>
      <c r="AJ36" s="1" t="str">
        <f>IF(P36=1200,Q36,"")</f>
        <v/>
      </c>
      <c r="AK36" s="1" t="str">
        <f>IF(P36=1400,Q36,"")</f>
        <v/>
      </c>
      <c r="AL36" s="1"/>
      <c r="AM36" s="83"/>
      <c r="AN36" s="83"/>
      <c r="AO36" s="83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82"/>
      <c r="IN36" s="82"/>
      <c r="IO36" s="73"/>
    </row>
    <row r="37" spans="1:249" ht="17.399999999999999">
      <c r="A37" s="62"/>
      <c r="B37" s="62"/>
      <c r="C37" s="63"/>
      <c r="D37" s="63"/>
      <c r="E37" s="29"/>
      <c r="F37" s="29"/>
      <c r="G37" s="30"/>
      <c r="H37" s="31"/>
      <c r="I37" s="30"/>
      <c r="J37" s="45"/>
      <c r="K37" s="31"/>
      <c r="L37" s="32"/>
      <c r="M37" s="30"/>
      <c r="N37" s="74"/>
      <c r="O37" s="34"/>
      <c r="P37" s="34"/>
      <c r="Q37" s="35"/>
      <c r="R37" s="31"/>
      <c r="S37" s="32"/>
      <c r="T37" s="31"/>
      <c r="U37" s="31"/>
      <c r="V37" s="96"/>
      <c r="W37" s="96"/>
      <c r="X37" s="31"/>
      <c r="Y37" s="25"/>
      <c r="Z37" s="1" t="str">
        <f>IF(P37=300,Q37,"")</f>
        <v/>
      </c>
      <c r="AA37" s="1" t="str">
        <f>IF(P37=375,Q37,"")</f>
        <v/>
      </c>
      <c r="AB37" s="1" t="str">
        <f>IF(P37=450,Q37,"")</f>
        <v/>
      </c>
      <c r="AC37" s="1" t="str">
        <f>IF(P37=525,Q37,"")</f>
        <v/>
      </c>
      <c r="AD37" s="1" t="str">
        <f>IF(P37=600,Q37,"")</f>
        <v/>
      </c>
      <c r="AE37" s="1" t="str">
        <f>IF(P37=675,Q37,"")</f>
        <v/>
      </c>
      <c r="AF37" s="1" t="str">
        <f>IF(P37=750,Q37,"")</f>
        <v/>
      </c>
      <c r="AG37" s="1" t="str">
        <f>IF(P37=825,Q37,"")</f>
        <v/>
      </c>
      <c r="AH37" s="1" t="str">
        <f>IF(P37=900,Q37,"")</f>
        <v/>
      </c>
      <c r="AI37" s="1" t="str">
        <f>IF(P37=1050,Q37,"")</f>
        <v/>
      </c>
      <c r="AJ37" s="1" t="str">
        <f>IF(P37=1200,Q37,"")</f>
        <v/>
      </c>
      <c r="AK37" s="1" t="str">
        <f>IF(P37=1400,Q37,"")</f>
        <v/>
      </c>
      <c r="AL37" s="1"/>
      <c r="AM37" s="83"/>
      <c r="AN37" s="83"/>
      <c r="AO37" s="83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82"/>
      <c r="IN37" s="82"/>
      <c r="IO37" s="73"/>
    </row>
    <row r="38" spans="1:249" ht="17.399999999999999">
      <c r="A38" s="62"/>
      <c r="B38" s="62"/>
      <c r="C38" s="63"/>
      <c r="D38" s="63"/>
      <c r="E38" s="29"/>
      <c r="F38" s="29"/>
      <c r="G38" s="30"/>
      <c r="H38" s="31"/>
      <c r="I38" s="30"/>
      <c r="J38" s="45"/>
      <c r="K38" s="31"/>
      <c r="L38" s="32"/>
      <c r="M38" s="30"/>
      <c r="N38" s="74"/>
      <c r="O38" s="34"/>
      <c r="P38" s="34"/>
      <c r="Q38" s="35"/>
      <c r="R38" s="31"/>
      <c r="S38" s="32"/>
      <c r="T38" s="31"/>
      <c r="U38" s="31"/>
      <c r="V38" s="96"/>
      <c r="W38" s="96"/>
      <c r="X38" s="31"/>
      <c r="Y38" s="25"/>
      <c r="Z38" s="1" t="str">
        <f>IF(P38=300,Q38,"")</f>
        <v/>
      </c>
      <c r="AA38" s="1" t="str">
        <f>IF(P38=375,Q38,"")</f>
        <v/>
      </c>
      <c r="AB38" s="1" t="str">
        <f>IF(P38=450,Q38,"")</f>
        <v/>
      </c>
      <c r="AC38" s="1" t="str">
        <f>IF(P38=525,Q38,"")</f>
        <v/>
      </c>
      <c r="AD38" s="1" t="str">
        <f>IF(P38=600,Q38,"")</f>
        <v/>
      </c>
      <c r="AE38" s="1" t="str">
        <f>IF(P38=675,Q38,"")</f>
        <v/>
      </c>
      <c r="AF38" s="1" t="str">
        <f>IF(P38=750,Q38,"")</f>
        <v/>
      </c>
      <c r="AG38" s="1" t="str">
        <f>IF(P38=825,Q38,"")</f>
        <v/>
      </c>
      <c r="AH38" s="1" t="str">
        <f>IF(P38=900,Q38,"")</f>
        <v/>
      </c>
      <c r="AI38" s="1" t="str">
        <f>IF(P38=1050,Q38,"")</f>
        <v/>
      </c>
      <c r="AJ38" s="1" t="str">
        <f>IF(P38=1200,Q38,"")</f>
        <v/>
      </c>
      <c r="AK38" s="1" t="str">
        <f>IF(P38=1400,Q38,"")</f>
        <v/>
      </c>
      <c r="AL38" s="1"/>
      <c r="AM38" s="83"/>
      <c r="AN38" s="83"/>
      <c r="AO38" s="83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82"/>
      <c r="IN38" s="82"/>
      <c r="IO38" s="73"/>
    </row>
    <row r="39" spans="1:249" ht="17.399999999999999">
      <c r="A39" s="62"/>
      <c r="B39" s="62"/>
      <c r="C39" s="63"/>
      <c r="D39" s="63"/>
      <c r="E39" s="29"/>
      <c r="F39" s="29"/>
      <c r="G39" s="30"/>
      <c r="H39" s="31"/>
      <c r="I39" s="30"/>
      <c r="J39" s="45"/>
      <c r="K39" s="31"/>
      <c r="L39" s="32"/>
      <c r="M39" s="30"/>
      <c r="N39" s="74"/>
      <c r="O39" s="34"/>
      <c r="P39" s="34"/>
      <c r="Q39" s="35"/>
      <c r="R39" s="31"/>
      <c r="S39" s="32"/>
      <c r="T39" s="31"/>
      <c r="U39" s="31"/>
      <c r="V39" s="96"/>
      <c r="W39" s="96"/>
      <c r="X39" s="31"/>
      <c r="Y39" s="25"/>
      <c r="Z39" s="1" t="str">
        <f>IF(P39=300,Q39,"")</f>
        <v/>
      </c>
      <c r="AA39" s="1" t="str">
        <f>IF(P39=375,Q39,"")</f>
        <v/>
      </c>
      <c r="AB39" s="1" t="str">
        <f>IF(P39=450,Q39,"")</f>
        <v/>
      </c>
      <c r="AC39" s="1" t="str">
        <f>IF(P39=525,Q39,"")</f>
        <v/>
      </c>
      <c r="AD39" s="1" t="str">
        <f>IF(P39=600,Q39,"")</f>
        <v/>
      </c>
      <c r="AE39" s="1" t="str">
        <f>IF(P39=675,Q39,"")</f>
        <v/>
      </c>
      <c r="AF39" s="1" t="str">
        <f>IF(P39=750,Q39,"")</f>
        <v/>
      </c>
      <c r="AG39" s="1" t="str">
        <f>IF(P39=825,Q39,"")</f>
        <v/>
      </c>
      <c r="AH39" s="1" t="str">
        <f>IF(P39=900,Q39,"")</f>
        <v/>
      </c>
      <c r="AI39" s="1" t="str">
        <f>IF(P39=1050,Q39,"")</f>
        <v/>
      </c>
      <c r="AJ39" s="1" t="str">
        <f>IF(P39=1200,Q39,"")</f>
        <v/>
      </c>
      <c r="AK39" s="1" t="str">
        <f>IF(P39=1400,Q39,"")</f>
        <v/>
      </c>
      <c r="AL39" s="1"/>
      <c r="AM39" s="83"/>
      <c r="AN39" s="83"/>
      <c r="AO39" s="83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82"/>
      <c r="IN39" s="82"/>
      <c r="IO39" s="73"/>
    </row>
    <row r="40" spans="1:249" s="55" customFormat="1" ht="17.399999999999999">
      <c r="A40" s="62"/>
      <c r="B40" s="62"/>
      <c r="C40" s="63"/>
      <c r="D40" s="63"/>
      <c r="E40" s="29"/>
      <c r="F40" s="29"/>
      <c r="G40" s="30"/>
      <c r="H40" s="31"/>
      <c r="I40" s="30"/>
      <c r="J40" s="45"/>
      <c r="K40" s="31"/>
      <c r="L40" s="32"/>
      <c r="M40" s="30"/>
      <c r="N40" s="74"/>
      <c r="O40" s="34"/>
      <c r="P40" s="34"/>
      <c r="Q40" s="35"/>
      <c r="R40" s="31"/>
      <c r="S40" s="32"/>
      <c r="T40" s="31"/>
      <c r="U40" s="31"/>
      <c r="V40" s="96"/>
      <c r="W40" s="96"/>
      <c r="X40" s="31"/>
      <c r="Y40" s="53"/>
      <c r="Z40" s="54" t="str">
        <f>IF(P40=300,Q40,"")</f>
        <v/>
      </c>
      <c r="AA40" s="54" t="str">
        <f>IF(P40=375,Q40,"")</f>
        <v/>
      </c>
      <c r="AB40" s="54" t="str">
        <f>IF(P40=450,Q40,"")</f>
        <v/>
      </c>
      <c r="AC40" s="54" t="str">
        <f>IF(P40=525,Q40,"")</f>
        <v/>
      </c>
      <c r="AD40" s="54" t="str">
        <f>IF(P40=600,Q40,"")</f>
        <v/>
      </c>
      <c r="AE40" s="1" t="str">
        <f>IF(P40=675,Q40,"")</f>
        <v/>
      </c>
      <c r="AF40" s="54" t="str">
        <f>IF(P40=750,Q40,"")</f>
        <v/>
      </c>
      <c r="AG40" s="54" t="str">
        <f>IF(P40=825,Q40,"")</f>
        <v/>
      </c>
      <c r="AH40" s="54" t="str">
        <f>IF(P40=900,Q40,"")</f>
        <v/>
      </c>
      <c r="AI40" s="54" t="str">
        <f>IF(P40=1050,Q40,"")</f>
        <v/>
      </c>
      <c r="AJ40" s="54" t="str">
        <f>IF(P40=1200,Q40,"")</f>
        <v/>
      </c>
      <c r="AK40" s="54" t="str">
        <f>IF(P40=1400,Q40,"")</f>
        <v/>
      </c>
      <c r="AL40" s="54"/>
      <c r="AM40" s="83"/>
      <c r="AN40" s="83"/>
      <c r="AO40" s="83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73"/>
    </row>
    <row r="41" spans="1:249" ht="17.399999999999999">
      <c r="A41" s="62"/>
      <c r="B41" s="62"/>
      <c r="C41" s="70"/>
      <c r="D41" s="63"/>
      <c r="E41" s="62"/>
      <c r="F41" s="62"/>
      <c r="G41" s="62"/>
      <c r="H41" s="66"/>
      <c r="I41" s="64"/>
      <c r="J41" s="65"/>
      <c r="K41" s="31"/>
      <c r="L41" s="67"/>
      <c r="M41" s="64"/>
      <c r="N41" s="75"/>
      <c r="O41" s="68"/>
      <c r="P41" s="68"/>
      <c r="Q41" s="69"/>
      <c r="R41" s="66"/>
      <c r="S41" s="67"/>
      <c r="T41" s="66"/>
      <c r="U41" s="66"/>
      <c r="V41" s="96"/>
      <c r="W41" s="96"/>
      <c r="X41" s="66"/>
      <c r="Y41" s="25"/>
      <c r="Z41" s="54"/>
      <c r="AA41" s="54"/>
      <c r="AB41" s="54"/>
      <c r="AC41" s="54"/>
      <c r="AD41" s="54"/>
      <c r="AE41" s="1"/>
      <c r="AF41" s="54"/>
      <c r="AG41" s="54"/>
      <c r="AH41" s="54"/>
      <c r="AI41" s="54"/>
      <c r="AJ41" s="54"/>
      <c r="AK41" s="54"/>
      <c r="AL41" s="1"/>
      <c r="AM41" s="1"/>
      <c r="AN41" s="1"/>
      <c r="AO41" s="1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</row>
    <row r="42" spans="1:249" ht="17.399999999999999">
      <c r="A42" s="62"/>
      <c r="B42" s="62"/>
      <c r="C42" s="50"/>
      <c r="D42" s="50"/>
      <c r="E42" s="29"/>
      <c r="F42" s="29"/>
      <c r="G42" s="30"/>
      <c r="H42" s="31"/>
      <c r="I42" s="30"/>
      <c r="J42" s="29"/>
      <c r="K42" s="31"/>
      <c r="L42" s="32"/>
      <c r="M42" s="30"/>
      <c r="N42" s="74"/>
      <c r="O42" s="34"/>
      <c r="P42" s="34"/>
      <c r="Q42" s="35"/>
      <c r="R42" s="31"/>
      <c r="S42" s="32"/>
      <c r="T42" s="31"/>
      <c r="U42" s="31"/>
      <c r="V42" s="96"/>
      <c r="W42" s="96"/>
      <c r="X42" s="31"/>
      <c r="Y42" s="25"/>
      <c r="Z42" s="54" t="str">
        <f>IF(P42=300,Q42,"")</f>
        <v/>
      </c>
      <c r="AA42" s="54" t="str">
        <f>IF(P42=375,Q42,"")</f>
        <v/>
      </c>
      <c r="AB42" s="54" t="str">
        <f>IF(P42=450,Q42,"")</f>
        <v/>
      </c>
      <c r="AC42" s="54" t="str">
        <f>IF(P42=525,Q42,"")</f>
        <v/>
      </c>
      <c r="AD42" s="54" t="str">
        <f>IF(P42=600,Q42,"")</f>
        <v/>
      </c>
      <c r="AE42" s="1" t="str">
        <f>IF(P42=675,Q42,"")</f>
        <v/>
      </c>
      <c r="AF42" s="54" t="str">
        <f>IF(P42=750,Q42,"")</f>
        <v/>
      </c>
      <c r="AG42" s="54" t="str">
        <f>IF(P42=825,Q42,"")</f>
        <v/>
      </c>
      <c r="AH42" s="54" t="str">
        <f>IF(P42=900,Q42,"")</f>
        <v/>
      </c>
      <c r="AI42" s="54" t="str">
        <f>IF(P42=1050,Q42,"")</f>
        <v/>
      </c>
      <c r="AJ42" s="54" t="str">
        <f>IF(P42=1200,Q42,"")</f>
        <v/>
      </c>
      <c r="AK42" s="54" t="str">
        <f>IF(P42=1400,Q42,"")</f>
        <v/>
      </c>
      <c r="AL42" s="1"/>
      <c r="AM42" s="1"/>
      <c r="AN42" s="1"/>
      <c r="AO42" s="1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</row>
    <row r="43" spans="1:249" ht="17.399999999999999">
      <c r="A43" s="62"/>
      <c r="B43" s="62"/>
      <c r="C43" s="63"/>
      <c r="D43" s="63"/>
      <c r="E43" s="29"/>
      <c r="F43" s="29"/>
      <c r="G43" s="30"/>
      <c r="H43" s="31"/>
      <c r="I43" s="30"/>
      <c r="J43" s="45"/>
      <c r="K43" s="31"/>
      <c r="L43" s="32"/>
      <c r="M43" s="30"/>
      <c r="N43" s="74"/>
      <c r="O43" s="34"/>
      <c r="P43" s="34"/>
      <c r="Q43" s="35"/>
      <c r="R43" s="31"/>
      <c r="S43" s="32"/>
      <c r="T43" s="31"/>
      <c r="U43" s="31"/>
      <c r="V43" s="96"/>
      <c r="W43" s="96"/>
      <c r="X43" s="31"/>
      <c r="Y43" s="25"/>
      <c r="Z43" s="54" t="str">
        <f>IF(P43=300,Q43,"")</f>
        <v/>
      </c>
      <c r="AA43" s="54" t="str">
        <f>IF(P43=375,Q43,"")</f>
        <v/>
      </c>
      <c r="AB43" s="54" t="str">
        <f>IF(P43=450,Q43,"")</f>
        <v/>
      </c>
      <c r="AC43" s="54" t="str">
        <f>IF(P43=525,Q43,"")</f>
        <v/>
      </c>
      <c r="AD43" s="54" t="str">
        <f>IF(P43=600,Q43,"")</f>
        <v/>
      </c>
      <c r="AE43" s="1" t="str">
        <f>IF(P43=675,Q43,"")</f>
        <v/>
      </c>
      <c r="AF43" s="54" t="str">
        <f>IF(P43=750,Q43,"")</f>
        <v/>
      </c>
      <c r="AG43" s="54" t="str">
        <f>IF(P43=825,Q43,"")</f>
        <v/>
      </c>
      <c r="AH43" s="54" t="str">
        <f>IF(P43=900,Q43,"")</f>
        <v/>
      </c>
      <c r="AI43" s="54" t="str">
        <f>IF(P43=1050,Q43,"")</f>
        <v/>
      </c>
      <c r="AJ43" s="54" t="str">
        <f>IF(P43=1200,Q43,"")</f>
        <v/>
      </c>
      <c r="AK43" s="54" t="str">
        <f>IF(P43=1400,Q43,"")</f>
        <v/>
      </c>
      <c r="AL43" s="1"/>
      <c r="AM43" s="1"/>
      <c r="AN43" s="1"/>
      <c r="AO43" s="1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</row>
    <row r="44" spans="1:249" ht="17.399999999999999">
      <c r="A44" s="62"/>
      <c r="B44" s="62"/>
      <c r="C44" s="63"/>
      <c r="D44" s="63"/>
      <c r="E44" s="29"/>
      <c r="F44" s="29"/>
      <c r="G44" s="30"/>
      <c r="H44" s="31"/>
      <c r="I44" s="30"/>
      <c r="J44" s="45"/>
      <c r="K44" s="31"/>
      <c r="L44" s="32"/>
      <c r="M44" s="30"/>
      <c r="N44" s="74"/>
      <c r="O44" s="34"/>
      <c r="P44" s="34"/>
      <c r="Q44" s="35"/>
      <c r="R44" s="31"/>
      <c r="S44" s="32"/>
      <c r="T44" s="31"/>
      <c r="U44" s="31"/>
      <c r="V44" s="96"/>
      <c r="W44" s="96"/>
      <c r="X44" s="31"/>
      <c r="Y44" s="25"/>
      <c r="Z44" s="54"/>
      <c r="AA44" s="54"/>
      <c r="AB44" s="54"/>
      <c r="AC44" s="54"/>
      <c r="AD44" s="54"/>
      <c r="AE44" s="1"/>
      <c r="AF44" s="54"/>
      <c r="AG44" s="54"/>
      <c r="AH44" s="54"/>
      <c r="AI44" s="54"/>
      <c r="AJ44" s="54"/>
      <c r="AK44" s="54"/>
      <c r="AL44" s="1"/>
      <c r="AM44" s="1"/>
      <c r="AN44" s="1"/>
      <c r="AO44" s="1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</row>
    <row r="45" spans="1:249" ht="17.399999999999999">
      <c r="A45" s="62"/>
      <c r="B45" s="62"/>
      <c r="C45" s="63"/>
      <c r="D45" s="63"/>
      <c r="E45" s="62"/>
      <c r="F45" s="62"/>
      <c r="G45" s="30"/>
      <c r="H45" s="31"/>
      <c r="I45" s="30"/>
      <c r="J45" s="29"/>
      <c r="K45" s="31"/>
      <c r="L45" s="32"/>
      <c r="M45" s="30"/>
      <c r="N45" s="74"/>
      <c r="O45" s="34"/>
      <c r="P45" s="34"/>
      <c r="Q45" s="35"/>
      <c r="R45" s="31"/>
      <c r="S45" s="32"/>
      <c r="T45" s="31"/>
      <c r="U45" s="31"/>
      <c r="V45" s="96"/>
      <c r="W45" s="96"/>
      <c r="X45" s="31"/>
      <c r="Y45" s="25"/>
      <c r="Z45" s="54" t="str">
        <f t="shared" ref="Z45:Z52" si="0">IF(P45=300,Q45,"")</f>
        <v/>
      </c>
      <c r="AA45" s="54" t="str">
        <f t="shared" ref="AA45:AA52" si="1">IF(P45=375,Q45,"")</f>
        <v/>
      </c>
      <c r="AB45" s="54" t="str">
        <f t="shared" ref="AB45:AB52" si="2">IF(P45=450,Q45,"")</f>
        <v/>
      </c>
      <c r="AC45" s="54" t="str">
        <f t="shared" ref="AC45:AC52" si="3">IF(P45=525,Q45,"")</f>
        <v/>
      </c>
      <c r="AD45" s="54" t="str">
        <f t="shared" ref="AD45:AD52" si="4">IF(P45=600,Q45,"")</f>
        <v/>
      </c>
      <c r="AE45" s="1" t="str">
        <f t="shared" ref="AE45:AE52" si="5">IF(P45=675,Q45,"")</f>
        <v/>
      </c>
      <c r="AF45" s="54" t="str">
        <f t="shared" ref="AF45:AF52" si="6">IF(P45=750,Q45,"")</f>
        <v/>
      </c>
      <c r="AG45" s="54" t="str">
        <f t="shared" ref="AG45:AG52" si="7">IF(P45=825,Q45,"")</f>
        <v/>
      </c>
      <c r="AH45" s="54" t="str">
        <f t="shared" ref="AH45:AH52" si="8">IF(P45=900,Q45,"")</f>
        <v/>
      </c>
      <c r="AI45" s="54" t="str">
        <f t="shared" ref="AI45:AI52" si="9">IF(P45=1050,Q45,"")</f>
        <v/>
      </c>
      <c r="AJ45" s="54" t="str">
        <f t="shared" ref="AJ45:AJ52" si="10">IF(P45=1200,Q45,"")</f>
        <v/>
      </c>
      <c r="AK45" s="54" t="str">
        <f t="shared" ref="AK45:AK52" si="11">IF(P45=1400,Q45,"")</f>
        <v/>
      </c>
      <c r="AL45" s="1"/>
      <c r="AM45" s="1"/>
      <c r="AN45" s="1"/>
      <c r="AO45" s="1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</row>
    <row r="46" spans="1:249" ht="17.399999999999999">
      <c r="A46" s="62"/>
      <c r="B46" s="62"/>
      <c r="C46" s="63"/>
      <c r="D46" s="63"/>
      <c r="E46" s="62"/>
      <c r="F46" s="62"/>
      <c r="G46" s="30"/>
      <c r="H46" s="31"/>
      <c r="I46" s="30"/>
      <c r="J46" s="29"/>
      <c r="K46" s="31"/>
      <c r="L46" s="32"/>
      <c r="M46" s="30"/>
      <c r="N46" s="74"/>
      <c r="O46" s="34"/>
      <c r="P46" s="34"/>
      <c r="Q46" s="35"/>
      <c r="R46" s="31"/>
      <c r="S46" s="32"/>
      <c r="T46" s="31"/>
      <c r="U46" s="31"/>
      <c r="V46" s="96"/>
      <c r="W46" s="96"/>
      <c r="X46" s="31"/>
      <c r="Y46" s="25"/>
      <c r="Z46" s="54" t="str">
        <f t="shared" si="0"/>
        <v/>
      </c>
      <c r="AA46" s="54" t="str">
        <f t="shared" si="1"/>
        <v/>
      </c>
      <c r="AB46" s="54" t="str">
        <f t="shared" si="2"/>
        <v/>
      </c>
      <c r="AC46" s="54" t="str">
        <f t="shared" si="3"/>
        <v/>
      </c>
      <c r="AD46" s="54" t="str">
        <f t="shared" si="4"/>
        <v/>
      </c>
      <c r="AE46" s="1" t="str">
        <f t="shared" si="5"/>
        <v/>
      </c>
      <c r="AF46" s="54" t="str">
        <f t="shared" si="6"/>
        <v/>
      </c>
      <c r="AG46" s="54" t="str">
        <f t="shared" si="7"/>
        <v/>
      </c>
      <c r="AH46" s="54" t="str">
        <f t="shared" si="8"/>
        <v/>
      </c>
      <c r="AI46" s="54" t="str">
        <f t="shared" si="9"/>
        <v/>
      </c>
      <c r="AJ46" s="54" t="str">
        <f t="shared" si="10"/>
        <v/>
      </c>
      <c r="AK46" s="54" t="str">
        <f t="shared" si="11"/>
        <v/>
      </c>
      <c r="AL46" s="1"/>
      <c r="AM46" s="1"/>
      <c r="AN46" s="1"/>
      <c r="AO46" s="1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</row>
    <row r="47" spans="1:249" ht="17.399999999999999">
      <c r="A47" s="62"/>
      <c r="B47" s="62"/>
      <c r="C47" s="63"/>
      <c r="D47" s="63"/>
      <c r="E47" s="62"/>
      <c r="F47" s="62"/>
      <c r="G47" s="30"/>
      <c r="H47" s="31"/>
      <c r="I47" s="30"/>
      <c r="J47" s="45"/>
      <c r="K47" s="31"/>
      <c r="L47" s="32"/>
      <c r="M47" s="30"/>
      <c r="N47" s="74"/>
      <c r="O47" s="34"/>
      <c r="P47" s="34"/>
      <c r="Q47" s="35"/>
      <c r="R47" s="31"/>
      <c r="S47" s="32"/>
      <c r="T47" s="31"/>
      <c r="U47" s="31"/>
      <c r="V47" s="96"/>
      <c r="W47" s="96"/>
      <c r="X47" s="31"/>
      <c r="Y47" s="25"/>
      <c r="Z47" s="54" t="str">
        <f t="shared" si="0"/>
        <v/>
      </c>
      <c r="AA47" s="54" t="str">
        <f t="shared" si="1"/>
        <v/>
      </c>
      <c r="AB47" s="54" t="str">
        <f t="shared" si="2"/>
        <v/>
      </c>
      <c r="AC47" s="54" t="str">
        <f t="shared" si="3"/>
        <v/>
      </c>
      <c r="AD47" s="54" t="str">
        <f t="shared" si="4"/>
        <v/>
      </c>
      <c r="AE47" s="1" t="str">
        <f t="shared" si="5"/>
        <v/>
      </c>
      <c r="AF47" s="54" t="str">
        <f t="shared" si="6"/>
        <v/>
      </c>
      <c r="AG47" s="54" t="str">
        <f t="shared" si="7"/>
        <v/>
      </c>
      <c r="AH47" s="54" t="str">
        <f t="shared" si="8"/>
        <v/>
      </c>
      <c r="AI47" s="54" t="str">
        <f t="shared" si="9"/>
        <v/>
      </c>
      <c r="AJ47" s="54" t="str">
        <f t="shared" si="10"/>
        <v/>
      </c>
      <c r="AK47" s="54" t="str">
        <f t="shared" si="11"/>
        <v/>
      </c>
      <c r="AL47" s="1"/>
      <c r="AM47" s="1"/>
      <c r="AN47" s="1"/>
      <c r="AO47" s="1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</row>
    <row r="48" spans="1:249" ht="17.399999999999999">
      <c r="A48" s="62"/>
      <c r="B48" s="62"/>
      <c r="C48" s="63"/>
      <c r="D48" s="63"/>
      <c r="E48" s="62"/>
      <c r="F48" s="62"/>
      <c r="G48" s="30"/>
      <c r="H48" s="31"/>
      <c r="I48" s="30"/>
      <c r="J48" s="45"/>
      <c r="K48" s="31"/>
      <c r="L48" s="32"/>
      <c r="M48" s="30"/>
      <c r="N48" s="74"/>
      <c r="O48" s="34"/>
      <c r="P48" s="34"/>
      <c r="Q48" s="35"/>
      <c r="R48" s="31"/>
      <c r="S48" s="32"/>
      <c r="T48" s="31"/>
      <c r="U48" s="31"/>
      <c r="V48" s="96"/>
      <c r="W48" s="96"/>
      <c r="X48" s="31"/>
      <c r="Y48" s="25"/>
      <c r="Z48" s="54" t="str">
        <f t="shared" si="0"/>
        <v/>
      </c>
      <c r="AA48" s="54" t="str">
        <f t="shared" si="1"/>
        <v/>
      </c>
      <c r="AB48" s="54" t="str">
        <f t="shared" si="2"/>
        <v/>
      </c>
      <c r="AC48" s="54" t="str">
        <f t="shared" si="3"/>
        <v/>
      </c>
      <c r="AD48" s="54" t="str">
        <f t="shared" si="4"/>
        <v/>
      </c>
      <c r="AE48" s="1" t="str">
        <f t="shared" si="5"/>
        <v/>
      </c>
      <c r="AF48" s="54" t="str">
        <f t="shared" si="6"/>
        <v/>
      </c>
      <c r="AG48" s="54" t="str">
        <f t="shared" si="7"/>
        <v/>
      </c>
      <c r="AH48" s="54" t="str">
        <f t="shared" si="8"/>
        <v/>
      </c>
      <c r="AI48" s="54" t="str">
        <f t="shared" si="9"/>
        <v/>
      </c>
      <c r="AJ48" s="54" t="str">
        <f t="shared" si="10"/>
        <v/>
      </c>
      <c r="AK48" s="54" t="str">
        <f t="shared" si="11"/>
        <v/>
      </c>
      <c r="AL48" s="1"/>
      <c r="AM48" s="1"/>
      <c r="AN48" s="1"/>
      <c r="AO48" s="1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</row>
    <row r="49" spans="1:248" ht="17.399999999999999">
      <c r="A49" s="62"/>
      <c r="B49" s="62"/>
      <c r="C49" s="63"/>
      <c r="D49" s="63"/>
      <c r="E49" s="62"/>
      <c r="F49" s="62"/>
      <c r="G49" s="64"/>
      <c r="H49" s="66"/>
      <c r="I49" s="64"/>
      <c r="J49" s="62"/>
      <c r="K49" s="31"/>
      <c r="L49" s="67"/>
      <c r="M49" s="64"/>
      <c r="N49" s="75"/>
      <c r="O49" s="68"/>
      <c r="P49" s="68"/>
      <c r="Q49" s="69"/>
      <c r="R49" s="66"/>
      <c r="S49" s="67"/>
      <c r="T49" s="66"/>
      <c r="U49" s="66"/>
      <c r="V49" s="96"/>
      <c r="W49" s="96"/>
      <c r="X49" s="66"/>
      <c r="Y49" s="25"/>
      <c r="Z49" s="54" t="str">
        <f t="shared" si="0"/>
        <v/>
      </c>
      <c r="AA49" s="54" t="str">
        <f t="shared" si="1"/>
        <v/>
      </c>
      <c r="AB49" s="54" t="str">
        <f t="shared" si="2"/>
        <v/>
      </c>
      <c r="AC49" s="54" t="str">
        <f t="shared" si="3"/>
        <v/>
      </c>
      <c r="AD49" s="54" t="str">
        <f t="shared" si="4"/>
        <v/>
      </c>
      <c r="AE49" s="1" t="str">
        <f t="shared" si="5"/>
        <v/>
      </c>
      <c r="AF49" s="54" t="str">
        <f t="shared" si="6"/>
        <v/>
      </c>
      <c r="AG49" s="54" t="str">
        <f t="shared" si="7"/>
        <v/>
      </c>
      <c r="AH49" s="54" t="str">
        <f t="shared" si="8"/>
        <v/>
      </c>
      <c r="AI49" s="54" t="str">
        <f t="shared" si="9"/>
        <v/>
      </c>
      <c r="AJ49" s="54" t="str">
        <f t="shared" si="10"/>
        <v/>
      </c>
      <c r="AK49" s="54" t="str">
        <f t="shared" si="11"/>
        <v/>
      </c>
      <c r="AL49" s="1"/>
      <c r="AM49" s="1"/>
      <c r="AN49" s="1"/>
      <c r="AO49" s="1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</row>
    <row r="50" spans="1:248" ht="17.399999999999999">
      <c r="A50" s="62"/>
      <c r="B50" s="62"/>
      <c r="C50" s="63"/>
      <c r="D50" s="63"/>
      <c r="E50" s="62"/>
      <c r="F50" s="62"/>
      <c r="G50" s="30"/>
      <c r="H50" s="31"/>
      <c r="I50" s="30"/>
      <c r="J50" s="29"/>
      <c r="K50" s="31"/>
      <c r="L50" s="32"/>
      <c r="M50" s="30"/>
      <c r="N50" s="74"/>
      <c r="O50" s="34"/>
      <c r="P50" s="34"/>
      <c r="Q50" s="35"/>
      <c r="R50" s="31"/>
      <c r="S50" s="32"/>
      <c r="T50" s="31"/>
      <c r="U50" s="31"/>
      <c r="V50" s="96"/>
      <c r="W50" s="96"/>
      <c r="X50" s="31"/>
      <c r="Y50" s="25"/>
      <c r="Z50" s="54" t="str">
        <f t="shared" si="0"/>
        <v/>
      </c>
      <c r="AA50" s="54" t="str">
        <f t="shared" si="1"/>
        <v/>
      </c>
      <c r="AB50" s="54" t="str">
        <f t="shared" si="2"/>
        <v/>
      </c>
      <c r="AC50" s="54" t="str">
        <f t="shared" si="3"/>
        <v/>
      </c>
      <c r="AD50" s="54" t="str">
        <f t="shared" si="4"/>
        <v/>
      </c>
      <c r="AE50" s="1" t="str">
        <f t="shared" si="5"/>
        <v/>
      </c>
      <c r="AF50" s="54" t="str">
        <f t="shared" si="6"/>
        <v/>
      </c>
      <c r="AG50" s="54" t="str">
        <f t="shared" si="7"/>
        <v/>
      </c>
      <c r="AH50" s="54" t="str">
        <f t="shared" si="8"/>
        <v/>
      </c>
      <c r="AI50" s="54" t="str">
        <f t="shared" si="9"/>
        <v/>
      </c>
      <c r="AJ50" s="54" t="str">
        <f t="shared" si="10"/>
        <v/>
      </c>
      <c r="AK50" s="54" t="str">
        <f t="shared" si="11"/>
        <v/>
      </c>
      <c r="AL50" s="1"/>
      <c r="AM50" s="1"/>
      <c r="AN50" s="1"/>
      <c r="AO50" s="1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</row>
    <row r="51" spans="1:248" ht="17.399999999999999">
      <c r="A51" s="62"/>
      <c r="B51" s="62"/>
      <c r="C51" s="63"/>
      <c r="D51" s="63"/>
      <c r="E51" s="62"/>
      <c r="F51" s="62"/>
      <c r="G51" s="30"/>
      <c r="H51" s="31"/>
      <c r="I51" s="30"/>
      <c r="J51" s="45"/>
      <c r="K51" s="31"/>
      <c r="L51" s="32"/>
      <c r="M51" s="30"/>
      <c r="N51" s="74"/>
      <c r="O51" s="34"/>
      <c r="P51" s="34"/>
      <c r="Q51" s="35"/>
      <c r="R51" s="31"/>
      <c r="S51" s="32"/>
      <c r="T51" s="31"/>
      <c r="U51" s="31"/>
      <c r="V51" s="96"/>
      <c r="W51" s="96"/>
      <c r="X51" s="31"/>
      <c r="Y51" s="25"/>
      <c r="Z51" s="54" t="str">
        <f t="shared" si="0"/>
        <v/>
      </c>
      <c r="AA51" s="54" t="str">
        <f t="shared" si="1"/>
        <v/>
      </c>
      <c r="AB51" s="54" t="str">
        <f t="shared" si="2"/>
        <v/>
      </c>
      <c r="AC51" s="54" t="str">
        <f t="shared" si="3"/>
        <v/>
      </c>
      <c r="AD51" s="54" t="str">
        <f t="shared" si="4"/>
        <v/>
      </c>
      <c r="AE51" s="1" t="str">
        <f t="shared" si="5"/>
        <v/>
      </c>
      <c r="AF51" s="54" t="str">
        <f t="shared" si="6"/>
        <v/>
      </c>
      <c r="AG51" s="54" t="str">
        <f t="shared" si="7"/>
        <v/>
      </c>
      <c r="AH51" s="54" t="str">
        <f t="shared" si="8"/>
        <v/>
      </c>
      <c r="AI51" s="54" t="str">
        <f t="shared" si="9"/>
        <v/>
      </c>
      <c r="AJ51" s="54" t="str">
        <f t="shared" si="10"/>
        <v/>
      </c>
      <c r="AK51" s="54" t="str">
        <f t="shared" si="11"/>
        <v/>
      </c>
      <c r="AL51" s="1"/>
      <c r="AM51" s="1"/>
      <c r="AN51" s="1"/>
      <c r="AO51" s="1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</row>
    <row r="52" spans="1:248" ht="17.399999999999999">
      <c r="A52" s="62"/>
      <c r="B52" s="62"/>
      <c r="C52" s="63"/>
      <c r="D52" s="63"/>
      <c r="E52" s="62"/>
      <c r="F52" s="62"/>
      <c r="G52" s="30"/>
      <c r="H52" s="31"/>
      <c r="I52" s="30"/>
      <c r="J52" s="45"/>
      <c r="K52" s="31"/>
      <c r="L52" s="67"/>
      <c r="M52" s="30"/>
      <c r="N52" s="74"/>
      <c r="O52" s="34"/>
      <c r="P52" s="34"/>
      <c r="Q52" s="35"/>
      <c r="R52" s="31"/>
      <c r="S52" s="32"/>
      <c r="T52" s="31"/>
      <c r="U52" s="31"/>
      <c r="V52" s="96"/>
      <c r="W52" s="96"/>
      <c r="X52" s="31"/>
      <c r="Y52" s="25"/>
      <c r="Z52" s="54" t="str">
        <f t="shared" si="0"/>
        <v/>
      </c>
      <c r="AA52" s="54" t="str">
        <f t="shared" si="1"/>
        <v/>
      </c>
      <c r="AB52" s="54" t="str">
        <f t="shared" si="2"/>
        <v/>
      </c>
      <c r="AC52" s="54" t="str">
        <f t="shared" si="3"/>
        <v/>
      </c>
      <c r="AD52" s="54" t="str">
        <f t="shared" si="4"/>
        <v/>
      </c>
      <c r="AE52" s="1" t="str">
        <f t="shared" si="5"/>
        <v/>
      </c>
      <c r="AF52" s="54" t="str">
        <f t="shared" si="6"/>
        <v/>
      </c>
      <c r="AG52" s="54" t="str">
        <f t="shared" si="7"/>
        <v/>
      </c>
      <c r="AH52" s="54" t="str">
        <f t="shared" si="8"/>
        <v/>
      </c>
      <c r="AI52" s="54" t="str">
        <f t="shared" si="9"/>
        <v/>
      </c>
      <c r="AJ52" s="54" t="str">
        <f t="shared" si="10"/>
        <v/>
      </c>
      <c r="AK52" s="54" t="str">
        <f t="shared" si="11"/>
        <v/>
      </c>
      <c r="AL52" s="1"/>
      <c r="AM52" s="1"/>
      <c r="AN52" s="1"/>
      <c r="AO52" s="1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</row>
    <row r="53" spans="1:248" ht="17.399999999999999">
      <c r="A53" s="62"/>
      <c r="B53" s="62"/>
      <c r="C53" s="63"/>
      <c r="D53" s="63"/>
      <c r="E53" s="62"/>
      <c r="F53" s="62"/>
      <c r="G53" s="30"/>
      <c r="H53" s="31"/>
      <c r="I53" s="30"/>
      <c r="J53" s="45"/>
      <c r="K53" s="31"/>
      <c r="L53" s="32"/>
      <c r="M53" s="30"/>
      <c r="N53" s="74"/>
      <c r="O53" s="34"/>
      <c r="P53" s="34"/>
      <c r="Q53" s="35"/>
      <c r="R53" s="31"/>
      <c r="S53" s="32"/>
      <c r="T53" s="31"/>
      <c r="U53" s="31"/>
      <c r="V53" s="96"/>
      <c r="W53" s="96"/>
      <c r="X53" s="31"/>
      <c r="Y53" s="25"/>
      <c r="Z53" s="54"/>
      <c r="AA53" s="54"/>
      <c r="AB53" s="54"/>
      <c r="AC53" s="54"/>
      <c r="AD53" s="54"/>
      <c r="AE53" s="1"/>
      <c r="AF53" s="54"/>
      <c r="AG53" s="54"/>
      <c r="AH53" s="54"/>
      <c r="AI53" s="54"/>
      <c r="AJ53" s="54"/>
      <c r="AK53" s="54"/>
      <c r="AL53" s="1"/>
      <c r="AM53" s="1"/>
      <c r="AN53" s="1"/>
      <c r="AO53" s="1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</row>
    <row r="54" spans="1:248" ht="17.399999999999999">
      <c r="A54" s="62"/>
      <c r="B54" s="62"/>
      <c r="C54" s="63"/>
      <c r="D54" s="63"/>
      <c r="E54" s="62"/>
      <c r="F54" s="62"/>
      <c r="G54" s="30"/>
      <c r="H54" s="31"/>
      <c r="I54" s="30"/>
      <c r="J54" s="45"/>
      <c r="K54" s="31"/>
      <c r="L54" s="67"/>
      <c r="M54" s="30"/>
      <c r="N54" s="74"/>
      <c r="O54" s="34"/>
      <c r="P54" s="34"/>
      <c r="Q54" s="35"/>
      <c r="R54" s="31"/>
      <c r="S54" s="32"/>
      <c r="T54" s="31"/>
      <c r="U54" s="31"/>
      <c r="V54" s="96"/>
      <c r="W54" s="96"/>
      <c r="X54" s="31"/>
      <c r="Y54" s="25"/>
      <c r="Z54" s="54"/>
      <c r="AA54" s="54"/>
      <c r="AB54" s="54"/>
      <c r="AC54" s="54"/>
      <c r="AD54" s="54"/>
      <c r="AE54" s="1"/>
      <c r="AF54" s="54"/>
      <c r="AG54" s="54"/>
      <c r="AH54" s="54"/>
      <c r="AI54" s="54"/>
      <c r="AJ54" s="54"/>
      <c r="AK54" s="54"/>
      <c r="AL54" s="1"/>
      <c r="AM54" s="1"/>
      <c r="AN54" s="1"/>
      <c r="AO54" s="1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</row>
    <row r="55" spans="1:248" ht="17.399999999999999">
      <c r="A55" s="62"/>
      <c r="B55" s="62"/>
      <c r="C55" s="63"/>
      <c r="D55" s="63"/>
      <c r="E55" s="62"/>
      <c r="F55" s="62"/>
      <c r="G55" s="30"/>
      <c r="H55" s="31"/>
      <c r="I55" s="30"/>
      <c r="J55" s="45"/>
      <c r="K55" s="31"/>
      <c r="L55" s="67"/>
      <c r="M55" s="64"/>
      <c r="N55" s="75"/>
      <c r="O55" s="68"/>
      <c r="P55" s="68"/>
      <c r="Q55" s="69"/>
      <c r="R55" s="66"/>
      <c r="S55" s="67"/>
      <c r="T55" s="66"/>
      <c r="U55" s="66"/>
      <c r="V55" s="96"/>
      <c r="W55" s="96"/>
      <c r="X55" s="31"/>
      <c r="Y55" s="25"/>
      <c r="Z55" s="54"/>
      <c r="AA55" s="54"/>
      <c r="AB55" s="54"/>
      <c r="AC55" s="54"/>
      <c r="AD55" s="54"/>
      <c r="AE55" s="1"/>
      <c r="AF55" s="54"/>
      <c r="AG55" s="54"/>
      <c r="AH55" s="54"/>
      <c r="AI55" s="54"/>
      <c r="AJ55" s="54"/>
      <c r="AK55" s="54"/>
      <c r="AL55" s="1"/>
      <c r="AM55" s="1"/>
      <c r="AN55" s="1"/>
      <c r="AO55" s="1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</row>
    <row r="56" spans="1:248" ht="17.399999999999999">
      <c r="A56" s="62"/>
      <c r="B56" s="62"/>
      <c r="C56" s="63"/>
      <c r="D56" s="63"/>
      <c r="E56" s="62"/>
      <c r="F56" s="62"/>
      <c r="G56" s="30"/>
      <c r="H56" s="31"/>
      <c r="I56" s="30"/>
      <c r="J56" s="45"/>
      <c r="K56" s="31"/>
      <c r="L56" s="67"/>
      <c r="M56" s="30"/>
      <c r="N56" s="74"/>
      <c r="O56" s="34"/>
      <c r="P56" s="34"/>
      <c r="Q56" s="35"/>
      <c r="R56" s="31"/>
      <c r="S56" s="32"/>
      <c r="T56" s="31"/>
      <c r="U56" s="31"/>
      <c r="V56" s="96"/>
      <c r="W56" s="96"/>
      <c r="X56" s="31"/>
      <c r="Y56" s="25"/>
      <c r="Z56" s="54" t="str">
        <f t="shared" ref="Z56:Z61" si="12">IF(P56=300,Q56,"")</f>
        <v/>
      </c>
      <c r="AA56" s="54" t="str">
        <f t="shared" ref="AA56:AA61" si="13">IF(P56=375,Q56,"")</f>
        <v/>
      </c>
      <c r="AB56" s="54" t="str">
        <f t="shared" ref="AB56:AB61" si="14">IF(P56=450,Q56,"")</f>
        <v/>
      </c>
      <c r="AC56" s="54" t="str">
        <f t="shared" ref="AC56:AC61" si="15">IF(P56=525,Q56,"")</f>
        <v/>
      </c>
      <c r="AD56" s="54" t="str">
        <f t="shared" ref="AD56:AD61" si="16">IF(P56=600,Q56,"")</f>
        <v/>
      </c>
      <c r="AE56" s="1" t="str">
        <f t="shared" ref="AE56:AE61" si="17">IF(P56=675,Q56,"")</f>
        <v/>
      </c>
      <c r="AF56" s="54" t="str">
        <f t="shared" ref="AF56:AF61" si="18">IF(P56=750,Q56,"")</f>
        <v/>
      </c>
      <c r="AG56" s="54" t="str">
        <f t="shared" ref="AG56:AG61" si="19">IF(P56=825,Q56,"")</f>
        <v/>
      </c>
      <c r="AH56" s="54" t="str">
        <f t="shared" ref="AH56:AH61" si="20">IF(P56=900,Q56,"")</f>
        <v/>
      </c>
      <c r="AI56" s="54" t="str">
        <f t="shared" ref="AI56:AI61" si="21">IF(P56=1050,Q56,"")</f>
        <v/>
      </c>
      <c r="AJ56" s="54" t="str">
        <f t="shared" ref="AJ56:AJ61" si="22">IF(P56=1200,Q56,"")</f>
        <v/>
      </c>
      <c r="AK56" s="54" t="str">
        <f t="shared" ref="AK56:AK61" si="23">IF(P56=1400,Q56,"")</f>
        <v/>
      </c>
      <c r="AL56" s="1"/>
      <c r="AM56" s="1"/>
      <c r="AN56" s="1"/>
      <c r="AO56" s="1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</row>
    <row r="57" spans="1:248" ht="17.399999999999999">
      <c r="A57" s="62"/>
      <c r="B57" s="62"/>
      <c r="C57" s="63"/>
      <c r="D57" s="63"/>
      <c r="E57" s="62"/>
      <c r="F57" s="62"/>
      <c r="G57" s="64"/>
      <c r="H57" s="66"/>
      <c r="I57" s="64"/>
      <c r="J57" s="62"/>
      <c r="K57" s="66"/>
      <c r="L57" s="67"/>
      <c r="M57" s="30"/>
      <c r="N57" s="74"/>
      <c r="O57" s="34"/>
      <c r="P57" s="34"/>
      <c r="Q57" s="35"/>
      <c r="R57" s="31"/>
      <c r="S57" s="32"/>
      <c r="T57" s="31"/>
      <c r="U57" s="31"/>
      <c r="V57" s="96"/>
      <c r="W57" s="96"/>
      <c r="X57" s="66"/>
      <c r="Y57" s="25"/>
      <c r="Z57" s="54" t="str">
        <f t="shared" si="12"/>
        <v/>
      </c>
      <c r="AA57" s="54" t="str">
        <f t="shared" si="13"/>
        <v/>
      </c>
      <c r="AB57" s="54" t="str">
        <f t="shared" si="14"/>
        <v/>
      </c>
      <c r="AC57" s="54" t="str">
        <f t="shared" si="15"/>
        <v/>
      </c>
      <c r="AD57" s="54" t="str">
        <f t="shared" si="16"/>
        <v/>
      </c>
      <c r="AE57" s="1" t="str">
        <f t="shared" si="17"/>
        <v/>
      </c>
      <c r="AF57" s="54" t="str">
        <f t="shared" si="18"/>
        <v/>
      </c>
      <c r="AG57" s="54" t="str">
        <f t="shared" si="19"/>
        <v/>
      </c>
      <c r="AH57" s="54" t="str">
        <f t="shared" si="20"/>
        <v/>
      </c>
      <c r="AI57" s="54" t="str">
        <f t="shared" si="21"/>
        <v/>
      </c>
      <c r="AJ57" s="54" t="str">
        <f t="shared" si="22"/>
        <v/>
      </c>
      <c r="AK57" s="54" t="str">
        <f t="shared" si="23"/>
        <v/>
      </c>
      <c r="AL57" s="1"/>
      <c r="AM57" s="1"/>
      <c r="AN57" s="1"/>
      <c r="AO57" s="1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</row>
    <row r="58" spans="1:248" ht="17.399999999999999">
      <c r="A58" s="62"/>
      <c r="B58" s="62"/>
      <c r="C58" s="63"/>
      <c r="D58" s="63"/>
      <c r="E58" s="62"/>
      <c r="F58" s="62"/>
      <c r="G58" s="64"/>
      <c r="H58" s="66"/>
      <c r="I58" s="64"/>
      <c r="J58" s="62"/>
      <c r="K58" s="66"/>
      <c r="L58" s="67"/>
      <c r="M58" s="64"/>
      <c r="N58" s="75"/>
      <c r="O58" s="68"/>
      <c r="P58" s="68"/>
      <c r="Q58" s="69"/>
      <c r="R58" s="66"/>
      <c r="S58" s="67"/>
      <c r="T58" s="66"/>
      <c r="U58" s="66"/>
      <c r="V58" s="96"/>
      <c r="W58" s="96"/>
      <c r="X58" s="66"/>
      <c r="Y58" s="25"/>
      <c r="Z58" s="54" t="str">
        <f t="shared" si="12"/>
        <v/>
      </c>
      <c r="AA58" s="54" t="str">
        <f t="shared" si="13"/>
        <v/>
      </c>
      <c r="AB58" s="54" t="str">
        <f t="shared" si="14"/>
        <v/>
      </c>
      <c r="AC58" s="54" t="str">
        <f t="shared" si="15"/>
        <v/>
      </c>
      <c r="AD58" s="54" t="str">
        <f t="shared" si="16"/>
        <v/>
      </c>
      <c r="AE58" s="1" t="str">
        <f t="shared" si="17"/>
        <v/>
      </c>
      <c r="AF58" s="54" t="str">
        <f t="shared" si="18"/>
        <v/>
      </c>
      <c r="AG58" s="54" t="str">
        <f t="shared" si="19"/>
        <v/>
      </c>
      <c r="AH58" s="54" t="str">
        <f t="shared" si="20"/>
        <v/>
      </c>
      <c r="AI58" s="54" t="str">
        <f t="shared" si="21"/>
        <v/>
      </c>
      <c r="AJ58" s="54" t="str">
        <f t="shared" si="22"/>
        <v/>
      </c>
      <c r="AK58" s="54" t="str">
        <f t="shared" si="23"/>
        <v/>
      </c>
      <c r="AL58" s="1"/>
      <c r="AM58" s="1"/>
      <c r="AN58" s="1"/>
      <c r="AO58" s="1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</row>
    <row r="59" spans="1:248" ht="17.399999999999999">
      <c r="A59" s="62"/>
      <c r="B59" s="62"/>
      <c r="C59" s="63"/>
      <c r="D59" s="63"/>
      <c r="E59" s="62"/>
      <c r="F59" s="62"/>
      <c r="G59" s="30"/>
      <c r="H59" s="31"/>
      <c r="I59" s="30"/>
      <c r="J59" s="29"/>
      <c r="K59" s="31"/>
      <c r="L59" s="32"/>
      <c r="M59" s="30"/>
      <c r="N59" s="74"/>
      <c r="O59" s="34"/>
      <c r="P59" s="34"/>
      <c r="Q59" s="35"/>
      <c r="R59" s="31"/>
      <c r="S59" s="32"/>
      <c r="T59" s="31"/>
      <c r="U59" s="31"/>
      <c r="V59" s="96"/>
      <c r="W59" s="96"/>
      <c r="X59" s="31"/>
      <c r="Y59" s="25"/>
      <c r="Z59" s="54" t="str">
        <f t="shared" si="12"/>
        <v/>
      </c>
      <c r="AA59" s="54" t="str">
        <f t="shared" si="13"/>
        <v/>
      </c>
      <c r="AB59" s="54" t="str">
        <f t="shared" si="14"/>
        <v/>
      </c>
      <c r="AC59" s="54" t="str">
        <f t="shared" si="15"/>
        <v/>
      </c>
      <c r="AD59" s="54" t="str">
        <f t="shared" si="16"/>
        <v/>
      </c>
      <c r="AE59" s="1" t="str">
        <f t="shared" si="17"/>
        <v/>
      </c>
      <c r="AF59" s="54" t="str">
        <f t="shared" si="18"/>
        <v/>
      </c>
      <c r="AG59" s="54" t="str">
        <f t="shared" si="19"/>
        <v/>
      </c>
      <c r="AH59" s="54" t="str">
        <f t="shared" si="20"/>
        <v/>
      </c>
      <c r="AI59" s="54" t="str">
        <f t="shared" si="21"/>
        <v/>
      </c>
      <c r="AJ59" s="54" t="str">
        <f t="shared" si="22"/>
        <v/>
      </c>
      <c r="AK59" s="54" t="str">
        <f t="shared" si="23"/>
        <v/>
      </c>
      <c r="AL59" s="1"/>
      <c r="AM59" s="1"/>
      <c r="AN59" s="1"/>
      <c r="AO59" s="1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</row>
    <row r="60" spans="1:248" ht="17.399999999999999">
      <c r="A60" s="62"/>
      <c r="B60" s="62"/>
      <c r="C60" s="63"/>
      <c r="D60" s="63"/>
      <c r="E60" s="62"/>
      <c r="F60" s="62"/>
      <c r="G60" s="64"/>
      <c r="H60" s="66"/>
      <c r="I60" s="64"/>
      <c r="J60" s="62"/>
      <c r="K60" s="66"/>
      <c r="L60" s="67"/>
      <c r="M60" s="64"/>
      <c r="N60" s="75"/>
      <c r="O60" s="68"/>
      <c r="P60" s="68"/>
      <c r="Q60" s="69"/>
      <c r="R60" s="66"/>
      <c r="S60" s="67"/>
      <c r="T60" s="66"/>
      <c r="U60" s="66"/>
      <c r="V60" s="96"/>
      <c r="W60" s="96"/>
      <c r="X60" s="66"/>
      <c r="Y60" s="25"/>
      <c r="Z60" s="54" t="str">
        <f t="shared" si="12"/>
        <v/>
      </c>
      <c r="AA60" s="54" t="str">
        <f t="shared" si="13"/>
        <v/>
      </c>
      <c r="AB60" s="54" t="str">
        <f t="shared" si="14"/>
        <v/>
      </c>
      <c r="AC60" s="54" t="str">
        <f t="shared" si="15"/>
        <v/>
      </c>
      <c r="AD60" s="54" t="str">
        <f t="shared" si="16"/>
        <v/>
      </c>
      <c r="AE60" s="1" t="str">
        <f t="shared" si="17"/>
        <v/>
      </c>
      <c r="AF60" s="54" t="str">
        <f t="shared" si="18"/>
        <v/>
      </c>
      <c r="AG60" s="54" t="str">
        <f t="shared" si="19"/>
        <v/>
      </c>
      <c r="AH60" s="54" t="str">
        <f t="shared" si="20"/>
        <v/>
      </c>
      <c r="AI60" s="54" t="str">
        <f t="shared" si="21"/>
        <v/>
      </c>
      <c r="AJ60" s="54" t="str">
        <f t="shared" si="22"/>
        <v/>
      </c>
      <c r="AK60" s="54" t="str">
        <f t="shared" si="23"/>
        <v/>
      </c>
      <c r="AL60" s="1"/>
      <c r="AM60" s="1"/>
      <c r="AN60" s="1"/>
      <c r="AO60" s="1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</row>
    <row r="61" spans="1:248" ht="17.399999999999999">
      <c r="A61" s="62"/>
      <c r="B61" s="62"/>
      <c r="C61" s="63"/>
      <c r="D61" s="63"/>
      <c r="E61" s="62"/>
      <c r="F61" s="62"/>
      <c r="G61" s="30"/>
      <c r="H61" s="31"/>
      <c r="I61" s="30"/>
      <c r="J61" s="29"/>
      <c r="K61" s="31"/>
      <c r="L61" s="32"/>
      <c r="M61" s="30"/>
      <c r="N61" s="74"/>
      <c r="O61" s="34"/>
      <c r="P61" s="34"/>
      <c r="Q61" s="35"/>
      <c r="R61" s="31"/>
      <c r="S61" s="32"/>
      <c r="T61" s="31"/>
      <c r="U61" s="31"/>
      <c r="V61" s="96"/>
      <c r="W61" s="96"/>
      <c r="X61" s="31"/>
      <c r="Y61" s="25"/>
      <c r="Z61" s="54" t="str">
        <f t="shared" si="12"/>
        <v/>
      </c>
      <c r="AA61" s="54" t="str">
        <f t="shared" si="13"/>
        <v/>
      </c>
      <c r="AB61" s="54" t="str">
        <f t="shared" si="14"/>
        <v/>
      </c>
      <c r="AC61" s="54" t="str">
        <f t="shared" si="15"/>
        <v/>
      </c>
      <c r="AD61" s="54" t="str">
        <f t="shared" si="16"/>
        <v/>
      </c>
      <c r="AE61" s="1" t="str">
        <f t="shared" si="17"/>
        <v/>
      </c>
      <c r="AF61" s="54" t="str">
        <f t="shared" si="18"/>
        <v/>
      </c>
      <c r="AG61" s="54" t="str">
        <f t="shared" si="19"/>
        <v/>
      </c>
      <c r="AH61" s="54" t="str">
        <f t="shared" si="20"/>
        <v/>
      </c>
      <c r="AI61" s="54" t="str">
        <f t="shared" si="21"/>
        <v/>
      </c>
      <c r="AJ61" s="54" t="str">
        <f t="shared" si="22"/>
        <v/>
      </c>
      <c r="AK61" s="54" t="str">
        <f t="shared" si="23"/>
        <v/>
      </c>
      <c r="AL61" s="1"/>
      <c r="AM61" s="1"/>
      <c r="AN61" s="1"/>
      <c r="AO61" s="1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</row>
    <row r="62" spans="1:248" ht="17.399999999999999">
      <c r="A62" s="62"/>
      <c r="B62" s="62"/>
      <c r="C62" s="63"/>
      <c r="D62" s="63"/>
      <c r="E62" s="62"/>
      <c r="F62" s="62"/>
      <c r="G62" s="30"/>
      <c r="H62" s="31"/>
      <c r="I62" s="30"/>
      <c r="J62" s="29"/>
      <c r="K62" s="31"/>
      <c r="L62" s="32"/>
      <c r="M62" s="30"/>
      <c r="N62" s="74"/>
      <c r="O62" s="34"/>
      <c r="P62" s="34"/>
      <c r="Q62" s="35"/>
      <c r="R62" s="31"/>
      <c r="S62" s="32"/>
      <c r="T62" s="31"/>
      <c r="U62" s="31"/>
      <c r="V62" s="96"/>
      <c r="W62" s="96"/>
      <c r="X62" s="31"/>
      <c r="Y62" s="25"/>
      <c r="Z62" s="54"/>
      <c r="AA62" s="54"/>
      <c r="AB62" s="54"/>
      <c r="AC62" s="54"/>
      <c r="AD62" s="54"/>
      <c r="AE62" s="1"/>
      <c r="AF62" s="54"/>
      <c r="AG62" s="54"/>
      <c r="AH62" s="54"/>
      <c r="AI62" s="54"/>
      <c r="AJ62" s="54"/>
      <c r="AK62" s="54"/>
      <c r="AL62" s="1"/>
      <c r="AM62" s="1"/>
      <c r="AN62" s="1"/>
      <c r="AO62" s="1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</row>
    <row r="63" spans="1:248" ht="17.399999999999999">
      <c r="A63" s="62"/>
      <c r="B63" s="62"/>
      <c r="C63" s="63"/>
      <c r="D63" s="63"/>
      <c r="E63" s="62"/>
      <c r="F63" s="62"/>
      <c r="G63" s="30"/>
      <c r="H63" s="31"/>
      <c r="I63" s="30"/>
      <c r="J63" s="29"/>
      <c r="K63" s="31"/>
      <c r="L63" s="32"/>
      <c r="M63" s="30"/>
      <c r="N63" s="74"/>
      <c r="O63" s="34"/>
      <c r="P63" s="34"/>
      <c r="Q63" s="35"/>
      <c r="R63" s="31"/>
      <c r="S63" s="32"/>
      <c r="T63" s="31"/>
      <c r="U63" s="31"/>
      <c r="V63" s="96"/>
      <c r="W63" s="96"/>
      <c r="X63" s="31"/>
      <c r="Y63" s="25"/>
      <c r="Z63" s="54" t="str">
        <f>IF(P63=300,Q63,"")</f>
        <v/>
      </c>
      <c r="AA63" s="54" t="str">
        <f>IF(P63=375,Q63,"")</f>
        <v/>
      </c>
      <c r="AB63" s="54" t="str">
        <f>IF(P63=450,Q63,"")</f>
        <v/>
      </c>
      <c r="AC63" s="54" t="str">
        <f>IF(P63=525,Q63,"")</f>
        <v/>
      </c>
      <c r="AD63" s="54" t="str">
        <f>IF(P63=600,Q63,"")</f>
        <v/>
      </c>
      <c r="AE63" s="1" t="str">
        <f>IF(P63=675,Q63,"")</f>
        <v/>
      </c>
      <c r="AF63" s="54" t="str">
        <f>IF(P63=750,Q63,"")</f>
        <v/>
      </c>
      <c r="AG63" s="54" t="str">
        <f>IF(P63=825,Q63,"")</f>
        <v/>
      </c>
      <c r="AH63" s="54" t="str">
        <f>IF(P63=900,Q63,"")</f>
        <v/>
      </c>
      <c r="AI63" s="54" t="str">
        <f>IF(P63=1050,Q63,"")</f>
        <v/>
      </c>
      <c r="AJ63" s="54" t="str">
        <f>IF(P63=1200,Q63,"")</f>
        <v/>
      </c>
      <c r="AK63" s="54" t="str">
        <f>IF(P63=1400,Q63,"")</f>
        <v/>
      </c>
      <c r="AL63" s="1"/>
      <c r="AM63" s="1"/>
      <c r="AN63" s="1"/>
      <c r="AO63" s="1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</row>
    <row r="64" spans="1:248" ht="17.399999999999999">
      <c r="A64" s="62"/>
      <c r="B64" s="62"/>
      <c r="C64" s="63"/>
      <c r="D64" s="63"/>
      <c r="E64" s="62"/>
      <c r="F64" s="62"/>
      <c r="G64" s="30"/>
      <c r="H64" s="31"/>
      <c r="I64" s="30"/>
      <c r="J64" s="45"/>
      <c r="K64" s="31"/>
      <c r="L64" s="32"/>
      <c r="M64" s="30"/>
      <c r="N64" s="74"/>
      <c r="O64" s="34"/>
      <c r="P64" s="34"/>
      <c r="Q64" s="35"/>
      <c r="R64" s="31"/>
      <c r="S64" s="32"/>
      <c r="T64" s="31"/>
      <c r="U64" s="31"/>
      <c r="V64" s="96"/>
      <c r="W64" s="96"/>
      <c r="X64" s="31"/>
      <c r="Y64" s="25"/>
      <c r="Z64" s="54" t="str">
        <f>IF(P64=300,Q64,"")</f>
        <v/>
      </c>
      <c r="AA64" s="54" t="str">
        <f>IF(P64=375,Q64,"")</f>
        <v/>
      </c>
      <c r="AB64" s="54" t="str">
        <f>IF(P64=450,Q64,"")</f>
        <v/>
      </c>
      <c r="AC64" s="54" t="str">
        <f>IF(P64=525,Q64,"")</f>
        <v/>
      </c>
      <c r="AD64" s="54" t="str">
        <f>IF(P64=600,Q64,"")</f>
        <v/>
      </c>
      <c r="AE64" s="1" t="str">
        <f>IF(P64=675,Q64,"")</f>
        <v/>
      </c>
      <c r="AF64" s="54" t="str">
        <f>IF(P64=750,Q64,"")</f>
        <v/>
      </c>
      <c r="AG64" s="54" t="str">
        <f>IF(P64=825,Q64,"")</f>
        <v/>
      </c>
      <c r="AH64" s="54" t="str">
        <f>IF(P64=900,Q64,"")</f>
        <v/>
      </c>
      <c r="AI64" s="54" t="str">
        <f>IF(P64=1050,Q64,"")</f>
        <v/>
      </c>
      <c r="AJ64" s="54" t="str">
        <f>IF(P64=1200,Q64,"")</f>
        <v/>
      </c>
      <c r="AK64" s="54" t="str">
        <f>IF(P64=1400,Q64,"")</f>
        <v/>
      </c>
      <c r="AL64" s="1"/>
      <c r="AM64" s="1"/>
      <c r="AN64" s="1"/>
      <c r="AO64" s="1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</row>
    <row r="65" spans="1:248" ht="17.399999999999999">
      <c r="A65" s="62"/>
      <c r="B65" s="62"/>
      <c r="C65" s="63"/>
      <c r="D65" s="63"/>
      <c r="E65" s="62"/>
      <c r="F65" s="62"/>
      <c r="G65" s="30"/>
      <c r="H65" s="31"/>
      <c r="I65" s="30"/>
      <c r="J65" s="29"/>
      <c r="K65" s="31"/>
      <c r="L65" s="32"/>
      <c r="M65" s="30"/>
      <c r="N65" s="74"/>
      <c r="O65" s="34"/>
      <c r="P65" s="34"/>
      <c r="Q65" s="35"/>
      <c r="R65" s="31"/>
      <c r="S65" s="32"/>
      <c r="T65" s="31"/>
      <c r="U65" s="31"/>
      <c r="V65" s="96"/>
      <c r="W65" s="96"/>
      <c r="X65" s="31"/>
      <c r="Y65" s="25"/>
      <c r="Z65" s="54"/>
      <c r="AA65" s="54"/>
      <c r="AB65" s="54"/>
      <c r="AC65" s="54"/>
      <c r="AD65" s="54"/>
      <c r="AE65" s="1"/>
      <c r="AF65" s="54"/>
      <c r="AG65" s="54"/>
      <c r="AH65" s="54"/>
      <c r="AI65" s="54"/>
      <c r="AJ65" s="54"/>
      <c r="AK65" s="54"/>
      <c r="AL65" s="1"/>
      <c r="AM65" s="1"/>
      <c r="AN65" s="1"/>
      <c r="AO65" s="1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</row>
    <row r="66" spans="1:248" ht="17.399999999999999">
      <c r="A66" s="62"/>
      <c r="B66" s="62"/>
      <c r="C66" s="63"/>
      <c r="D66" s="63"/>
      <c r="E66" s="62"/>
      <c r="F66" s="62"/>
      <c r="G66" s="30"/>
      <c r="H66" s="31"/>
      <c r="I66" s="30"/>
      <c r="J66" s="29"/>
      <c r="K66" s="31"/>
      <c r="L66" s="67"/>
      <c r="M66" s="30"/>
      <c r="N66" s="74"/>
      <c r="O66" s="34"/>
      <c r="P66" s="34"/>
      <c r="Q66" s="35"/>
      <c r="R66" s="31"/>
      <c r="S66" s="32"/>
      <c r="T66" s="31"/>
      <c r="U66" s="31"/>
      <c r="V66" s="96"/>
      <c r="W66" s="96"/>
      <c r="X66" s="31"/>
      <c r="Y66" s="25"/>
      <c r="Z66" s="54"/>
      <c r="AA66" s="54"/>
      <c r="AB66" s="54"/>
      <c r="AC66" s="54"/>
      <c r="AD66" s="54"/>
      <c r="AE66" s="1"/>
      <c r="AF66" s="54"/>
      <c r="AG66" s="54"/>
      <c r="AH66" s="54"/>
      <c r="AI66" s="54"/>
      <c r="AJ66" s="54"/>
      <c r="AK66" s="54"/>
      <c r="AL66" s="1"/>
      <c r="AM66" s="1"/>
      <c r="AN66" s="1"/>
      <c r="AO66" s="1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</row>
    <row r="67" spans="1:248" ht="17.399999999999999">
      <c r="A67" s="62"/>
      <c r="B67" s="62"/>
      <c r="C67" s="63"/>
      <c r="D67" s="63"/>
      <c r="E67" s="62"/>
      <c r="F67" s="62"/>
      <c r="G67" s="30"/>
      <c r="H67" s="31"/>
      <c r="I67" s="30"/>
      <c r="J67" s="29"/>
      <c r="K67" s="31"/>
      <c r="L67" s="93"/>
      <c r="M67" s="64"/>
      <c r="N67" s="75"/>
      <c r="O67" s="68"/>
      <c r="P67" s="68"/>
      <c r="Q67" s="69"/>
      <c r="R67" s="66"/>
      <c r="S67" s="67"/>
      <c r="T67" s="66"/>
      <c r="U67" s="66"/>
      <c r="V67" s="97"/>
      <c r="W67" s="96"/>
      <c r="X67" s="31"/>
      <c r="Y67" s="25"/>
      <c r="Z67" s="54"/>
      <c r="AA67" s="54"/>
      <c r="AB67" s="54"/>
      <c r="AC67" s="54"/>
      <c r="AD67" s="54"/>
      <c r="AE67" s="1"/>
      <c r="AF67" s="54"/>
      <c r="AG67" s="54"/>
      <c r="AH67" s="54"/>
      <c r="AI67" s="54"/>
      <c r="AJ67" s="54"/>
      <c r="AK67" s="54"/>
      <c r="AL67" s="1"/>
      <c r="AM67" s="1"/>
      <c r="AN67" s="1"/>
      <c r="AO67" s="1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</row>
    <row r="68" spans="1:248" ht="17.399999999999999">
      <c r="A68" s="62"/>
      <c r="B68" s="62"/>
      <c r="C68" s="63"/>
      <c r="D68" s="63"/>
      <c r="E68" s="62"/>
      <c r="F68" s="62"/>
      <c r="G68" s="30"/>
      <c r="H68" s="31"/>
      <c r="I68" s="30"/>
      <c r="J68" s="45"/>
      <c r="K68" s="31"/>
      <c r="L68" s="67"/>
      <c r="M68" s="30"/>
      <c r="N68" s="74"/>
      <c r="O68" s="34"/>
      <c r="P68" s="34"/>
      <c r="Q68" s="35"/>
      <c r="R68" s="31"/>
      <c r="S68" s="32"/>
      <c r="T68" s="31"/>
      <c r="U68" s="31"/>
      <c r="V68" s="96"/>
      <c r="W68" s="96"/>
      <c r="X68" s="31"/>
      <c r="Y68" s="25"/>
      <c r="Z68" s="54" t="str">
        <f t="shared" ref="Z68:Z74" si="24">IF(P68=300,Q68,"")</f>
        <v/>
      </c>
      <c r="AA68" s="54" t="str">
        <f t="shared" ref="AA68:AA74" si="25">IF(P68=375,Q68,"")</f>
        <v/>
      </c>
      <c r="AB68" s="54" t="str">
        <f t="shared" ref="AB68:AB74" si="26">IF(P68=450,Q68,"")</f>
        <v/>
      </c>
      <c r="AC68" s="54" t="str">
        <f t="shared" ref="AC68:AC74" si="27">IF(P68=525,Q68,"")</f>
        <v/>
      </c>
      <c r="AD68" s="54" t="str">
        <f t="shared" ref="AD68:AD74" si="28">IF(P68=600,Q68,"")</f>
        <v/>
      </c>
      <c r="AE68" s="1" t="str">
        <f t="shared" ref="AE68:AE74" si="29">IF(P68=675,Q68,"")</f>
        <v/>
      </c>
      <c r="AF68" s="54" t="str">
        <f t="shared" ref="AF68:AF74" si="30">IF(P68=750,Q68,"")</f>
        <v/>
      </c>
      <c r="AG68" s="54" t="str">
        <f t="shared" ref="AG68:AG74" si="31">IF(P68=825,Q68,"")</f>
        <v/>
      </c>
      <c r="AH68" s="54" t="str">
        <f t="shared" ref="AH68:AH74" si="32">IF(P68=900,Q68,"")</f>
        <v/>
      </c>
      <c r="AI68" s="54" t="str">
        <f t="shared" ref="AI68:AI74" si="33">IF(P68=1050,Q68,"")</f>
        <v/>
      </c>
      <c r="AJ68" s="54" t="str">
        <f t="shared" ref="AJ68:AJ74" si="34">IF(P68=1200,Q68,"")</f>
        <v/>
      </c>
      <c r="AK68" s="54" t="str">
        <f t="shared" ref="AK68:AK74" si="35">IF(P68=1400,Q68,"")</f>
        <v/>
      </c>
      <c r="AL68" s="1"/>
      <c r="AM68" s="1"/>
      <c r="AN68" s="1"/>
      <c r="AO68" s="1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</row>
    <row r="69" spans="1:248" ht="17.399999999999999">
      <c r="A69" s="62"/>
      <c r="B69" s="62"/>
      <c r="C69" s="63"/>
      <c r="D69" s="63"/>
      <c r="E69" s="62"/>
      <c r="F69" s="62"/>
      <c r="G69" s="30"/>
      <c r="H69" s="31"/>
      <c r="I69" s="30"/>
      <c r="J69" s="45"/>
      <c r="K69" s="31"/>
      <c r="L69" s="67"/>
      <c r="M69" s="30"/>
      <c r="N69" s="74"/>
      <c r="O69" s="34"/>
      <c r="P69" s="34"/>
      <c r="Q69" s="35"/>
      <c r="R69" s="31"/>
      <c r="S69" s="32"/>
      <c r="T69" s="31"/>
      <c r="U69" s="31"/>
      <c r="V69" s="96"/>
      <c r="W69" s="96"/>
      <c r="X69" s="31"/>
      <c r="Y69" s="25"/>
      <c r="Z69" s="54" t="str">
        <f t="shared" si="24"/>
        <v/>
      </c>
      <c r="AA69" s="54" t="str">
        <f t="shared" si="25"/>
        <v/>
      </c>
      <c r="AB69" s="54" t="str">
        <f t="shared" si="26"/>
        <v/>
      </c>
      <c r="AC69" s="54" t="str">
        <f t="shared" si="27"/>
        <v/>
      </c>
      <c r="AD69" s="54" t="str">
        <f t="shared" si="28"/>
        <v/>
      </c>
      <c r="AE69" s="1" t="str">
        <f t="shared" si="29"/>
        <v/>
      </c>
      <c r="AF69" s="54" t="str">
        <f t="shared" si="30"/>
        <v/>
      </c>
      <c r="AG69" s="54" t="str">
        <f t="shared" si="31"/>
        <v/>
      </c>
      <c r="AH69" s="54" t="str">
        <f t="shared" si="32"/>
        <v/>
      </c>
      <c r="AI69" s="54" t="str">
        <f t="shared" si="33"/>
        <v/>
      </c>
      <c r="AJ69" s="54" t="str">
        <f t="shared" si="34"/>
        <v/>
      </c>
      <c r="AK69" s="54" t="str">
        <f t="shared" si="35"/>
        <v/>
      </c>
      <c r="AL69" s="1"/>
      <c r="AM69" s="1"/>
      <c r="AN69" s="1"/>
      <c r="AO69" s="1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</row>
    <row r="70" spans="1:248" ht="17.399999999999999">
      <c r="A70" s="62"/>
      <c r="B70" s="62"/>
      <c r="C70" s="63"/>
      <c r="D70" s="63"/>
      <c r="E70" s="62"/>
      <c r="F70" s="62"/>
      <c r="G70" s="62"/>
      <c r="H70" s="66"/>
      <c r="I70" s="64"/>
      <c r="J70" s="62"/>
      <c r="K70" s="66"/>
      <c r="L70" s="67"/>
      <c r="M70" s="64"/>
      <c r="N70" s="75"/>
      <c r="O70" s="68"/>
      <c r="P70" s="68"/>
      <c r="Q70" s="69"/>
      <c r="R70" s="66"/>
      <c r="S70" s="67"/>
      <c r="T70" s="66"/>
      <c r="U70" s="66"/>
      <c r="V70" s="96"/>
      <c r="W70" s="96"/>
      <c r="X70" s="66"/>
      <c r="Y70" s="25"/>
      <c r="Z70" s="54" t="str">
        <f t="shared" si="24"/>
        <v/>
      </c>
      <c r="AA70" s="54" t="str">
        <f t="shared" si="25"/>
        <v/>
      </c>
      <c r="AB70" s="54" t="str">
        <f t="shared" si="26"/>
        <v/>
      </c>
      <c r="AC70" s="54" t="str">
        <f t="shared" si="27"/>
        <v/>
      </c>
      <c r="AD70" s="54" t="str">
        <f t="shared" si="28"/>
        <v/>
      </c>
      <c r="AE70" s="1" t="str">
        <f t="shared" si="29"/>
        <v/>
      </c>
      <c r="AF70" s="54" t="str">
        <f t="shared" si="30"/>
        <v/>
      </c>
      <c r="AG70" s="54" t="str">
        <f t="shared" si="31"/>
        <v/>
      </c>
      <c r="AH70" s="54" t="str">
        <f t="shared" si="32"/>
        <v/>
      </c>
      <c r="AI70" s="54" t="str">
        <f t="shared" si="33"/>
        <v/>
      </c>
      <c r="AJ70" s="54" t="str">
        <f t="shared" si="34"/>
        <v/>
      </c>
      <c r="AK70" s="54" t="str">
        <f t="shared" si="35"/>
        <v/>
      </c>
      <c r="AL70" s="1"/>
      <c r="AM70" s="1"/>
      <c r="AN70" s="1"/>
      <c r="AO70" s="1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</row>
    <row r="71" spans="1:248" ht="17.399999999999999">
      <c r="A71" s="62"/>
      <c r="B71" s="79"/>
      <c r="C71" s="63"/>
      <c r="D71" s="63"/>
      <c r="E71" s="62"/>
      <c r="F71" s="62"/>
      <c r="G71" s="30"/>
      <c r="H71" s="31"/>
      <c r="I71" s="30"/>
      <c r="J71" s="62"/>
      <c r="K71" s="31"/>
      <c r="L71" s="67"/>
      <c r="M71" s="84"/>
      <c r="N71" s="75"/>
      <c r="O71" s="68"/>
      <c r="P71" s="68"/>
      <c r="Q71" s="69"/>
      <c r="R71" s="66"/>
      <c r="S71" s="67"/>
      <c r="T71" s="66"/>
      <c r="U71" s="66"/>
      <c r="V71" s="96"/>
      <c r="W71" s="96"/>
      <c r="X71" s="66"/>
      <c r="Y71" s="25"/>
      <c r="Z71" s="54" t="str">
        <f t="shared" si="24"/>
        <v/>
      </c>
      <c r="AA71" s="54" t="str">
        <f t="shared" si="25"/>
        <v/>
      </c>
      <c r="AB71" s="54" t="str">
        <f t="shared" si="26"/>
        <v/>
      </c>
      <c r="AC71" s="54" t="str">
        <f t="shared" si="27"/>
        <v/>
      </c>
      <c r="AD71" s="54" t="str">
        <f t="shared" si="28"/>
        <v/>
      </c>
      <c r="AE71" s="1" t="str">
        <f t="shared" si="29"/>
        <v/>
      </c>
      <c r="AF71" s="54" t="str">
        <f t="shared" si="30"/>
        <v/>
      </c>
      <c r="AG71" s="54" t="str">
        <f t="shared" si="31"/>
        <v/>
      </c>
      <c r="AH71" s="54" t="str">
        <f t="shared" si="32"/>
        <v/>
      </c>
      <c r="AI71" s="54" t="str">
        <f t="shared" si="33"/>
        <v/>
      </c>
      <c r="AJ71" s="54" t="str">
        <f t="shared" si="34"/>
        <v/>
      </c>
      <c r="AK71" s="54" t="str">
        <f t="shared" si="35"/>
        <v/>
      </c>
      <c r="AL71" s="1"/>
      <c r="AM71" s="1"/>
      <c r="AN71" s="1"/>
      <c r="AO71" s="1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</row>
    <row r="72" spans="1:248" s="73" customFormat="1" ht="17.399999999999999">
      <c r="A72" s="62"/>
      <c r="B72" s="62"/>
      <c r="C72" s="63"/>
      <c r="D72" s="63"/>
      <c r="E72" s="29"/>
      <c r="F72" s="29"/>
      <c r="G72" s="30"/>
      <c r="H72" s="31"/>
      <c r="I72" s="30"/>
      <c r="J72" s="29"/>
      <c r="K72" s="31"/>
      <c r="L72" s="67"/>
      <c r="M72" s="64"/>
      <c r="N72" s="75"/>
      <c r="O72" s="68"/>
      <c r="P72" s="68"/>
      <c r="Q72" s="69"/>
      <c r="R72" s="66"/>
      <c r="S72" s="67"/>
      <c r="T72" s="66"/>
      <c r="U72" s="66"/>
      <c r="V72" s="96"/>
      <c r="W72" s="96"/>
      <c r="X72" s="31"/>
      <c r="Y72" s="53"/>
      <c r="Z72" s="54" t="str">
        <f t="shared" si="24"/>
        <v/>
      </c>
      <c r="AA72" s="54" t="str">
        <f t="shared" si="25"/>
        <v/>
      </c>
      <c r="AB72" s="54" t="str">
        <f t="shared" si="26"/>
        <v/>
      </c>
      <c r="AC72" s="54" t="str">
        <f t="shared" si="27"/>
        <v/>
      </c>
      <c r="AD72" s="54" t="str">
        <f t="shared" si="28"/>
        <v/>
      </c>
      <c r="AE72" s="1" t="str">
        <f t="shared" si="29"/>
        <v/>
      </c>
      <c r="AF72" s="54" t="str">
        <f t="shared" si="30"/>
        <v/>
      </c>
      <c r="AG72" s="54" t="str">
        <f t="shared" si="31"/>
        <v/>
      </c>
      <c r="AH72" s="54" t="str">
        <f t="shared" si="32"/>
        <v/>
      </c>
      <c r="AI72" s="54" t="str">
        <f t="shared" si="33"/>
        <v/>
      </c>
      <c r="AJ72" s="54" t="str">
        <f t="shared" si="34"/>
        <v/>
      </c>
      <c r="AK72" s="54" t="str">
        <f t="shared" si="35"/>
        <v/>
      </c>
      <c r="AL72" s="54"/>
      <c r="AM72" s="83"/>
      <c r="AN72" s="83"/>
      <c r="AO72" s="83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</row>
    <row r="73" spans="1:248" s="73" customFormat="1" ht="17.399999999999999">
      <c r="A73" s="62"/>
      <c r="B73" s="62"/>
      <c r="C73" s="63"/>
      <c r="D73" s="63"/>
      <c r="E73" s="62"/>
      <c r="F73" s="62"/>
      <c r="G73" s="30"/>
      <c r="H73" s="31"/>
      <c r="I73" s="30"/>
      <c r="J73" s="45"/>
      <c r="K73" s="31"/>
      <c r="L73" s="67"/>
      <c r="M73" s="64"/>
      <c r="N73" s="75"/>
      <c r="O73" s="68"/>
      <c r="P73" s="68"/>
      <c r="Q73" s="69"/>
      <c r="R73" s="66"/>
      <c r="S73" s="67"/>
      <c r="T73" s="66"/>
      <c r="U73" s="66"/>
      <c r="V73" s="96"/>
      <c r="W73" s="96"/>
      <c r="X73" s="31"/>
      <c r="Y73" s="25"/>
      <c r="Z73" s="54" t="str">
        <f t="shared" si="24"/>
        <v/>
      </c>
      <c r="AA73" s="54" t="str">
        <f t="shared" si="25"/>
        <v/>
      </c>
      <c r="AB73" s="54" t="str">
        <f t="shared" si="26"/>
        <v/>
      </c>
      <c r="AC73" s="54" t="str">
        <f t="shared" si="27"/>
        <v/>
      </c>
      <c r="AD73" s="54" t="str">
        <f t="shared" si="28"/>
        <v/>
      </c>
      <c r="AE73" s="1" t="str">
        <f t="shared" si="29"/>
        <v/>
      </c>
      <c r="AF73" s="54" t="str">
        <f t="shared" si="30"/>
        <v/>
      </c>
      <c r="AG73" s="54" t="str">
        <f t="shared" si="31"/>
        <v/>
      </c>
      <c r="AH73" s="54" t="str">
        <f t="shared" si="32"/>
        <v/>
      </c>
      <c r="AI73" s="54" t="str">
        <f t="shared" si="33"/>
        <v/>
      </c>
      <c r="AJ73" s="54" t="str">
        <f t="shared" si="34"/>
        <v/>
      </c>
      <c r="AK73" s="54" t="str">
        <f t="shared" si="35"/>
        <v/>
      </c>
      <c r="AL73" s="1"/>
      <c r="AM73" s="83"/>
      <c r="AN73" s="83"/>
      <c r="AO73" s="83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</row>
    <row r="74" spans="1:248" s="73" customFormat="1" ht="17.399999999999999">
      <c r="A74" s="62"/>
      <c r="B74" s="62"/>
      <c r="C74" s="63"/>
      <c r="D74" s="63"/>
      <c r="E74" s="29"/>
      <c r="F74" s="29"/>
      <c r="G74" s="30"/>
      <c r="H74" s="31"/>
      <c r="I74" s="30"/>
      <c r="J74" s="45"/>
      <c r="K74" s="31"/>
      <c r="L74" s="67"/>
      <c r="M74" s="64"/>
      <c r="N74" s="75"/>
      <c r="O74" s="68"/>
      <c r="P74" s="68"/>
      <c r="Q74" s="69"/>
      <c r="R74" s="66"/>
      <c r="S74" s="67"/>
      <c r="T74" s="66"/>
      <c r="U74" s="66"/>
      <c r="V74" s="96"/>
      <c r="W74" s="96"/>
      <c r="X74" s="31"/>
      <c r="Y74" s="25"/>
      <c r="Z74" s="54" t="str">
        <f t="shared" si="24"/>
        <v/>
      </c>
      <c r="AA74" s="54" t="str">
        <f t="shared" si="25"/>
        <v/>
      </c>
      <c r="AB74" s="54" t="str">
        <f t="shared" si="26"/>
        <v/>
      </c>
      <c r="AC74" s="54" t="str">
        <f t="shared" si="27"/>
        <v/>
      </c>
      <c r="AD74" s="54" t="str">
        <f t="shared" si="28"/>
        <v/>
      </c>
      <c r="AE74" s="1" t="str">
        <f t="shared" si="29"/>
        <v/>
      </c>
      <c r="AF74" s="54" t="str">
        <f t="shared" si="30"/>
        <v/>
      </c>
      <c r="AG74" s="54" t="str">
        <f t="shared" si="31"/>
        <v/>
      </c>
      <c r="AH74" s="54" t="str">
        <f t="shared" si="32"/>
        <v/>
      </c>
      <c r="AI74" s="54" t="str">
        <f t="shared" si="33"/>
        <v/>
      </c>
      <c r="AJ74" s="54" t="str">
        <f t="shared" si="34"/>
        <v/>
      </c>
      <c r="AK74" s="54" t="str">
        <f t="shared" si="35"/>
        <v/>
      </c>
      <c r="AL74" s="1"/>
      <c r="AM74" s="83"/>
      <c r="AN74" s="83"/>
      <c r="AO74" s="83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</row>
    <row r="75" spans="1:248" s="73" customFormat="1" ht="17.399999999999999">
      <c r="A75" s="62"/>
      <c r="B75" s="62"/>
      <c r="C75" s="63"/>
      <c r="D75" s="63"/>
      <c r="E75" s="29"/>
      <c r="F75" s="29"/>
      <c r="G75" s="30"/>
      <c r="H75" s="31"/>
      <c r="I75" s="30"/>
      <c r="J75" s="45"/>
      <c r="K75" s="31"/>
      <c r="L75" s="67"/>
      <c r="M75" s="64"/>
      <c r="N75" s="75"/>
      <c r="O75" s="68"/>
      <c r="P75" s="68"/>
      <c r="Q75" s="69"/>
      <c r="R75" s="66"/>
      <c r="S75" s="67"/>
      <c r="T75" s="66"/>
      <c r="U75" s="66"/>
      <c r="V75" s="96"/>
      <c r="W75" s="96"/>
      <c r="X75" s="66"/>
      <c r="Y75" s="25"/>
      <c r="Z75" s="54" t="str">
        <f>IF(P114=300,Q114,"")</f>
        <v/>
      </c>
      <c r="AA75" s="54" t="str">
        <f>IF(P114=375,Q114,"")</f>
        <v/>
      </c>
      <c r="AB75" s="54" t="str">
        <f>IF(P114=450,Q114,"")</f>
        <v/>
      </c>
      <c r="AC75" s="54" t="str">
        <f>IF(P114=525,Q114,"")</f>
        <v/>
      </c>
      <c r="AD75" s="54" t="str">
        <f>IF(P114=600,Q114,"")</f>
        <v/>
      </c>
      <c r="AE75" s="1" t="str">
        <f>IF(P114=675,Q114,"")</f>
        <v/>
      </c>
      <c r="AF75" s="54" t="str">
        <f>IF(P114=750,Q114,"")</f>
        <v/>
      </c>
      <c r="AG75" s="54" t="str">
        <f>IF(P114=825,Q114,"")</f>
        <v/>
      </c>
      <c r="AH75" s="54" t="str">
        <f>IF(P114=900,Q114,"")</f>
        <v/>
      </c>
      <c r="AI75" s="54" t="str">
        <f>IF(P114=1050,Q114,"")</f>
        <v/>
      </c>
      <c r="AJ75" s="54" t="str">
        <f>IF(P114=1200,Q114,"")</f>
        <v/>
      </c>
      <c r="AK75" s="54" t="str">
        <f>IF(P114=1400,Q114,"")</f>
        <v/>
      </c>
      <c r="AL75" s="1"/>
      <c r="AM75" s="83"/>
      <c r="AN75" s="83"/>
      <c r="AO75" s="83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</row>
    <row r="76" spans="1:248" s="73" customFormat="1" ht="17.399999999999999">
      <c r="A76" s="62"/>
      <c r="B76" s="62"/>
      <c r="C76" s="63"/>
      <c r="D76" s="63"/>
      <c r="E76" s="29"/>
      <c r="F76" s="29"/>
      <c r="G76" s="30"/>
      <c r="H76" s="31"/>
      <c r="I76" s="30"/>
      <c r="J76" s="45"/>
      <c r="K76" s="31"/>
      <c r="L76" s="67"/>
      <c r="M76" s="64"/>
      <c r="N76" s="75"/>
      <c r="O76" s="68"/>
      <c r="P76" s="68"/>
      <c r="Q76" s="69"/>
      <c r="R76" s="66"/>
      <c r="S76" s="67"/>
      <c r="T76" s="66"/>
      <c r="U76" s="66"/>
      <c r="V76" s="96"/>
      <c r="W76" s="96"/>
      <c r="X76" s="31"/>
      <c r="Y76" s="25"/>
      <c r="Z76" s="54"/>
      <c r="AA76" s="54"/>
      <c r="AB76" s="54"/>
      <c r="AC76" s="54"/>
      <c r="AD76" s="54"/>
      <c r="AE76" s="1"/>
      <c r="AF76" s="54"/>
      <c r="AG76" s="54"/>
      <c r="AH76" s="54"/>
      <c r="AI76" s="54"/>
      <c r="AJ76" s="54"/>
      <c r="AK76" s="54"/>
      <c r="AL76" s="1"/>
      <c r="AM76" s="83"/>
      <c r="AN76" s="83"/>
      <c r="AO76" s="83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</row>
    <row r="77" spans="1:248" s="73" customFormat="1" ht="17.399999999999999">
      <c r="A77" s="62"/>
      <c r="B77" s="62"/>
      <c r="C77" s="63"/>
      <c r="D77" s="63"/>
      <c r="E77" s="29"/>
      <c r="F77" s="29"/>
      <c r="G77" s="30"/>
      <c r="H77" s="31"/>
      <c r="I77" s="30"/>
      <c r="J77" s="45"/>
      <c r="K77" s="31"/>
      <c r="L77" s="67"/>
      <c r="M77" s="64"/>
      <c r="N77" s="75"/>
      <c r="O77" s="68"/>
      <c r="P77" s="68"/>
      <c r="Q77" s="69"/>
      <c r="R77" s="66"/>
      <c r="S77" s="67"/>
      <c r="T77" s="66"/>
      <c r="U77" s="66"/>
      <c r="V77" s="96"/>
      <c r="W77" s="96"/>
      <c r="X77" s="31"/>
      <c r="Y77" s="25"/>
      <c r="Z77" s="54"/>
      <c r="AA77" s="54"/>
      <c r="AB77" s="54"/>
      <c r="AC77" s="54"/>
      <c r="AD77" s="54"/>
      <c r="AE77" s="1"/>
      <c r="AF77" s="54"/>
      <c r="AG77" s="54"/>
      <c r="AH77" s="54"/>
      <c r="AI77" s="54"/>
      <c r="AJ77" s="54"/>
      <c r="AK77" s="54"/>
      <c r="AL77" s="1"/>
      <c r="AM77" s="83"/>
      <c r="AN77" s="83"/>
      <c r="AO77" s="83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</row>
    <row r="78" spans="1:248" s="73" customFormat="1" ht="17.399999999999999">
      <c r="A78" s="62"/>
      <c r="B78" s="62"/>
      <c r="C78" s="70"/>
      <c r="D78" s="63"/>
      <c r="E78" s="29"/>
      <c r="F78" s="29"/>
      <c r="G78" s="30"/>
      <c r="H78" s="31"/>
      <c r="I78" s="30"/>
      <c r="J78" s="29"/>
      <c r="K78" s="31"/>
      <c r="L78" s="67"/>
      <c r="M78" s="64"/>
      <c r="N78" s="75"/>
      <c r="O78" s="68"/>
      <c r="P78" s="68"/>
      <c r="Q78" s="69"/>
      <c r="R78" s="66"/>
      <c r="S78" s="67"/>
      <c r="T78" s="66"/>
      <c r="U78" s="66"/>
      <c r="V78" s="96"/>
      <c r="W78" s="96"/>
      <c r="X78" s="31"/>
      <c r="Y78" s="25"/>
      <c r="Z78" s="54" t="str">
        <f>IF(P78=300,Q78,"")</f>
        <v/>
      </c>
      <c r="AA78" s="54" t="str">
        <f>IF(P78=375,Q78,"")</f>
        <v/>
      </c>
      <c r="AB78" s="54" t="str">
        <f>IF(P78=450,Q78,"")</f>
        <v/>
      </c>
      <c r="AC78" s="54" t="str">
        <f>IF(P78=525,Q78,"")</f>
        <v/>
      </c>
      <c r="AD78" s="54" t="str">
        <f>IF(P78=600,Q78,"")</f>
        <v/>
      </c>
      <c r="AE78" s="1" t="str">
        <f>IF(P78=675,Q78,"")</f>
        <v/>
      </c>
      <c r="AF78" s="54" t="str">
        <f>IF(P78=750,Q78,"")</f>
        <v/>
      </c>
      <c r="AG78" s="54" t="str">
        <f>IF(P78=825,Q78,"")</f>
        <v/>
      </c>
      <c r="AH78" s="54" t="str">
        <f>IF(P78=900,Q78,"")</f>
        <v/>
      </c>
      <c r="AI78" s="54" t="str">
        <f>IF(P78=1050,Q78,"")</f>
        <v/>
      </c>
      <c r="AJ78" s="54" t="str">
        <f>IF(P78=1200,Q78,"")</f>
        <v/>
      </c>
      <c r="AK78" s="54" t="str">
        <f>IF(P78=1400,Q78,"")</f>
        <v/>
      </c>
      <c r="AL78" s="1"/>
      <c r="AM78" s="83"/>
      <c r="AN78" s="83"/>
      <c r="AO78" s="83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</row>
    <row r="79" spans="1:248" s="73" customFormat="1" ht="17.399999999999999">
      <c r="A79" s="62"/>
      <c r="B79" s="79"/>
      <c r="C79" s="63"/>
      <c r="D79" s="63"/>
      <c r="E79" s="62"/>
      <c r="F79" s="62"/>
      <c r="G79" s="30"/>
      <c r="H79" s="31"/>
      <c r="I79" s="30"/>
      <c r="J79" s="62"/>
      <c r="K79" s="31"/>
      <c r="L79" s="67"/>
      <c r="M79" s="64"/>
      <c r="N79" s="75"/>
      <c r="O79" s="68"/>
      <c r="P79" s="68"/>
      <c r="Q79" s="69"/>
      <c r="R79" s="66"/>
      <c r="S79" s="67"/>
      <c r="T79" s="66"/>
      <c r="U79" s="66"/>
      <c r="V79" s="96"/>
      <c r="W79" s="96"/>
      <c r="X79" s="31"/>
      <c r="Y79" s="25"/>
      <c r="Z79" s="1" t="str">
        <f>IF(P79=300,Q79,"")</f>
        <v/>
      </c>
      <c r="AA79" s="1" t="str">
        <f>IF(P79=375,Q79,"")</f>
        <v/>
      </c>
      <c r="AB79" s="1" t="str">
        <f>IF(P79=450,Q79,"")</f>
        <v/>
      </c>
      <c r="AC79" s="1" t="str">
        <f>IF(P79=525,Q79,"")</f>
        <v/>
      </c>
      <c r="AD79" s="1" t="str">
        <f>IF(P79=600,Q79,"")</f>
        <v/>
      </c>
      <c r="AE79" s="1" t="str">
        <f>IF(P79=675,Q79,"")</f>
        <v/>
      </c>
      <c r="AF79" s="1" t="str">
        <f>IF(P79=750,Q79,"")</f>
        <v/>
      </c>
      <c r="AG79" s="1" t="str">
        <f>IF(P79=825,Q79,"")</f>
        <v/>
      </c>
      <c r="AH79" s="1" t="str">
        <f>IF(P79=900,Q79,"")</f>
        <v/>
      </c>
      <c r="AI79" s="1" t="str">
        <f>IF(P79=1050,Q79,"")</f>
        <v/>
      </c>
      <c r="AJ79" s="1" t="str">
        <f>IF(P79=1200,Q79,"")</f>
        <v/>
      </c>
      <c r="AK79" s="1" t="str">
        <f>IF(P79=1400,Q79,"")</f>
        <v/>
      </c>
      <c r="AL79" s="1"/>
      <c r="AM79" s="83"/>
      <c r="AN79" s="83"/>
      <c r="AO79" s="83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/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/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82"/>
      <c r="DM79" s="82"/>
      <c r="DN79" s="82"/>
      <c r="DO79" s="82"/>
      <c r="DP79" s="82"/>
      <c r="DQ79" s="82"/>
      <c r="DR79" s="82"/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/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/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/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82"/>
      <c r="IG79" s="82"/>
      <c r="IH79" s="82"/>
      <c r="II79" s="82"/>
      <c r="IJ79" s="82"/>
      <c r="IK79" s="82"/>
      <c r="IL79" s="82"/>
      <c r="IM79" s="82"/>
      <c r="IN79" s="82"/>
    </row>
    <row r="80" spans="1:248" s="73" customFormat="1" ht="17.399999999999999">
      <c r="A80" s="62"/>
      <c r="B80" s="62"/>
      <c r="C80" s="63"/>
      <c r="D80" s="63"/>
      <c r="E80" s="29"/>
      <c r="F80" s="29"/>
      <c r="G80" s="30"/>
      <c r="H80" s="31"/>
      <c r="I80" s="30"/>
      <c r="J80" s="29"/>
      <c r="K80" s="31"/>
      <c r="L80" s="67"/>
      <c r="M80" s="64"/>
      <c r="N80" s="75"/>
      <c r="O80" s="68"/>
      <c r="P80" s="68"/>
      <c r="Q80" s="69"/>
      <c r="R80" s="66"/>
      <c r="S80" s="67"/>
      <c r="T80" s="66"/>
      <c r="U80" s="66"/>
      <c r="V80" s="96"/>
      <c r="W80" s="96"/>
      <c r="X80" s="31"/>
      <c r="Y80" s="53"/>
      <c r="Z80" s="54" t="str">
        <f>IF(P80=300,Q80,"")</f>
        <v/>
      </c>
      <c r="AA80" s="54" t="str">
        <f>IF(P80=375,Q80,"")</f>
        <v/>
      </c>
      <c r="AB80" s="54" t="str">
        <f>IF(P80=450,Q80,"")</f>
        <v/>
      </c>
      <c r="AC80" s="54" t="str">
        <f>IF(P80=525,Q80,"")</f>
        <v/>
      </c>
      <c r="AD80" s="54" t="str">
        <f>IF(P80=600,Q80,"")</f>
        <v/>
      </c>
      <c r="AE80" s="1" t="str">
        <f>IF(P80=675,Q80,"")</f>
        <v/>
      </c>
      <c r="AF80" s="54" t="str">
        <f>IF(P80=750,Q80,"")</f>
        <v/>
      </c>
      <c r="AG80" s="54" t="str">
        <f>IF(P80=825,Q80,"")</f>
        <v/>
      </c>
      <c r="AH80" s="54" t="str">
        <f>IF(P80=900,Q80,"")</f>
        <v/>
      </c>
      <c r="AI80" s="54" t="str">
        <f>IF(P80=1050,Q80,"")</f>
        <v/>
      </c>
      <c r="AJ80" s="54" t="str">
        <f>IF(P80=1200,Q80,"")</f>
        <v/>
      </c>
      <c r="AK80" s="54" t="str">
        <f>IF(P80=1400,Q80,"")</f>
        <v/>
      </c>
      <c r="AL80" s="54"/>
      <c r="AM80" s="83"/>
      <c r="AN80" s="83"/>
      <c r="AO80" s="83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</row>
    <row r="81" spans="1:248" s="73" customFormat="1" ht="17.399999999999999">
      <c r="A81" s="62"/>
      <c r="B81" s="62"/>
      <c r="C81" s="63"/>
      <c r="D81" s="63"/>
      <c r="E81" s="29"/>
      <c r="F81" s="29"/>
      <c r="G81" s="30"/>
      <c r="H81" s="31"/>
      <c r="I81" s="30"/>
      <c r="J81" s="45"/>
      <c r="K81" s="31"/>
      <c r="L81" s="67"/>
      <c r="M81" s="64"/>
      <c r="N81" s="75"/>
      <c r="O81" s="68"/>
      <c r="P81" s="68"/>
      <c r="Q81" s="69"/>
      <c r="R81" s="66"/>
      <c r="S81" s="67"/>
      <c r="T81" s="66"/>
      <c r="U81" s="66"/>
      <c r="V81" s="96"/>
      <c r="W81" s="96"/>
      <c r="X81" s="31"/>
      <c r="Y81" s="53"/>
      <c r="Z81" s="54" t="str">
        <f>IF(P81=300,Q81,"")</f>
        <v/>
      </c>
      <c r="AA81" s="54" t="str">
        <f>IF(P81=375,Q81,"")</f>
        <v/>
      </c>
      <c r="AB81" s="54" t="str">
        <f>IF(P81=450,Q81,"")</f>
        <v/>
      </c>
      <c r="AC81" s="54" t="str">
        <f>IF(P81=525,Q81,"")</f>
        <v/>
      </c>
      <c r="AD81" s="54" t="str">
        <f>IF(P81=600,Q81,"")</f>
        <v/>
      </c>
      <c r="AE81" s="1" t="str">
        <f>IF(P81=675,Q81,"")</f>
        <v/>
      </c>
      <c r="AF81" s="54" t="str">
        <f>IF(P81=750,Q81,"")</f>
        <v/>
      </c>
      <c r="AG81" s="54" t="str">
        <f>IF(P81=825,Q81,"")</f>
        <v/>
      </c>
      <c r="AH81" s="54" t="str">
        <f>IF(P81=900,Q81,"")</f>
        <v/>
      </c>
      <c r="AI81" s="54" t="str">
        <f>IF(P81=1050,Q81,"")</f>
        <v/>
      </c>
      <c r="AJ81" s="54" t="str">
        <f>IF(P81=1200,Q81,"")</f>
        <v/>
      </c>
      <c r="AK81" s="54" t="str">
        <f>IF(P81=1400,Q81,"")</f>
        <v/>
      </c>
      <c r="AL81" s="54"/>
      <c r="AM81" s="83"/>
      <c r="AN81" s="83"/>
      <c r="AO81" s="83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</row>
    <row r="82" spans="1:248" s="73" customFormat="1" ht="17.399999999999999">
      <c r="A82" s="62"/>
      <c r="B82" s="62"/>
      <c r="C82" s="70"/>
      <c r="D82" s="63"/>
      <c r="E82" s="29"/>
      <c r="F82" s="29"/>
      <c r="G82" s="30"/>
      <c r="H82" s="31"/>
      <c r="I82" s="30"/>
      <c r="J82" s="45"/>
      <c r="K82" s="31"/>
      <c r="L82" s="84"/>
      <c r="M82" s="64"/>
      <c r="N82" s="75"/>
      <c r="O82" s="68"/>
      <c r="P82" s="68"/>
      <c r="Q82" s="69"/>
      <c r="R82" s="66"/>
      <c r="S82" s="67"/>
      <c r="T82" s="66"/>
      <c r="U82" s="66"/>
      <c r="V82" s="96"/>
      <c r="W82" s="96"/>
      <c r="X82" s="31"/>
      <c r="Y82" s="25"/>
      <c r="Z82" s="1" t="str">
        <f>IF(P82=300,Q82,"")</f>
        <v/>
      </c>
      <c r="AA82" s="1" t="str">
        <f>IF(P82=375,Q82,"")</f>
        <v/>
      </c>
      <c r="AB82" s="1" t="str">
        <f>IF(P82=450,Q82,"")</f>
        <v/>
      </c>
      <c r="AC82" s="1" t="str">
        <f>IF(P82=525,Q82,"")</f>
        <v/>
      </c>
      <c r="AD82" s="1" t="str">
        <f>IF(P82=600,Q82,"")</f>
        <v/>
      </c>
      <c r="AE82" s="1" t="str">
        <f>IF(P82=675,Q82,"")</f>
        <v/>
      </c>
      <c r="AF82" s="1" t="str">
        <f>IF(P82=750,Q82,"")</f>
        <v/>
      </c>
      <c r="AG82" s="1" t="str">
        <f>IF(P82=825,Q82,"")</f>
        <v/>
      </c>
      <c r="AH82" s="1" t="str">
        <f>IF(P82=900,Q82,"")</f>
        <v/>
      </c>
      <c r="AI82" s="1" t="str">
        <f>IF(P82=1050,Q82,"")</f>
        <v/>
      </c>
      <c r="AJ82" s="1" t="str">
        <f>IF(P82=1200,Q82,"")</f>
        <v/>
      </c>
      <c r="AK82" s="1" t="str">
        <f>IF(P82=1400,Q82,"")</f>
        <v/>
      </c>
      <c r="AL82" s="1"/>
      <c r="AM82" s="83"/>
      <c r="AN82" s="83"/>
      <c r="AO82" s="83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</row>
    <row r="83" spans="1:248" s="73" customFormat="1" ht="17.399999999999999">
      <c r="A83" s="62"/>
      <c r="B83" s="62"/>
      <c r="C83" s="70"/>
      <c r="D83" s="63"/>
      <c r="E83" s="29"/>
      <c r="F83" s="29"/>
      <c r="G83" s="30"/>
      <c r="H83" s="31"/>
      <c r="I83" s="30"/>
      <c r="J83" s="45"/>
      <c r="K83" s="31"/>
      <c r="L83" s="84"/>
      <c r="M83" s="64"/>
      <c r="N83" s="75"/>
      <c r="O83" s="68"/>
      <c r="P83" s="68"/>
      <c r="Q83" s="69"/>
      <c r="R83" s="66"/>
      <c r="S83" s="67"/>
      <c r="T83" s="66"/>
      <c r="U83" s="66"/>
      <c r="V83" s="96"/>
      <c r="W83" s="96"/>
      <c r="X83" s="31"/>
      <c r="Y83" s="25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83"/>
      <c r="AN83" s="83"/>
      <c r="AO83" s="83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</row>
    <row r="84" spans="1:248" s="73" customFormat="1" ht="17.399999999999999">
      <c r="A84" s="62"/>
      <c r="B84" s="62"/>
      <c r="C84" s="70"/>
      <c r="D84" s="63"/>
      <c r="E84" s="29"/>
      <c r="F84" s="29"/>
      <c r="G84" s="30"/>
      <c r="H84" s="31"/>
      <c r="I84" s="30"/>
      <c r="J84" s="45"/>
      <c r="K84" s="31"/>
      <c r="L84" s="84"/>
      <c r="M84" s="64"/>
      <c r="N84" s="75"/>
      <c r="O84" s="68"/>
      <c r="P84" s="68"/>
      <c r="Q84" s="69"/>
      <c r="R84" s="66"/>
      <c r="S84" s="67"/>
      <c r="T84" s="66"/>
      <c r="U84" s="66"/>
      <c r="V84" s="96"/>
      <c r="W84" s="96"/>
      <c r="X84" s="31"/>
      <c r="Y84" s="25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83"/>
      <c r="AN84" s="83"/>
      <c r="AO84" s="83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</row>
    <row r="85" spans="1:248" s="73" customFormat="1" ht="17.399999999999999">
      <c r="A85" s="62"/>
      <c r="B85" s="62"/>
      <c r="C85" s="70"/>
      <c r="D85" s="63"/>
      <c r="E85" s="29"/>
      <c r="F85" s="29"/>
      <c r="G85" s="30"/>
      <c r="H85" s="31"/>
      <c r="I85" s="30"/>
      <c r="J85" s="45"/>
      <c r="K85" s="31"/>
      <c r="L85" s="84"/>
      <c r="M85" s="64"/>
      <c r="N85" s="75"/>
      <c r="O85" s="68"/>
      <c r="P85" s="68"/>
      <c r="Q85" s="69"/>
      <c r="R85" s="66"/>
      <c r="S85" s="67"/>
      <c r="T85" s="66"/>
      <c r="U85" s="66"/>
      <c r="V85" s="96"/>
      <c r="W85" s="96"/>
      <c r="X85" s="31"/>
      <c r="Y85" s="25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83"/>
      <c r="AN85" s="83"/>
      <c r="AO85" s="83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</row>
    <row r="86" spans="1:248" s="73" customFormat="1" ht="17.399999999999999">
      <c r="A86" s="62"/>
      <c r="B86" s="62"/>
      <c r="C86" s="70"/>
      <c r="D86" s="63"/>
      <c r="E86" s="29"/>
      <c r="F86" s="29"/>
      <c r="G86" s="30"/>
      <c r="H86" s="31"/>
      <c r="I86" s="30"/>
      <c r="J86" s="45"/>
      <c r="K86" s="31"/>
      <c r="L86" s="84"/>
      <c r="M86" s="64"/>
      <c r="N86" s="75"/>
      <c r="O86" s="68"/>
      <c r="P86" s="68"/>
      <c r="Q86" s="69"/>
      <c r="R86" s="66"/>
      <c r="S86" s="67"/>
      <c r="T86" s="66"/>
      <c r="U86" s="66"/>
      <c r="V86" s="96"/>
      <c r="W86" s="96"/>
      <c r="X86" s="31"/>
      <c r="Y86" s="25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83"/>
      <c r="AN86" s="83"/>
      <c r="AO86" s="83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</row>
    <row r="87" spans="1:248" s="73" customFormat="1" ht="17.399999999999999">
      <c r="A87" s="62"/>
      <c r="B87" s="62"/>
      <c r="C87" s="70"/>
      <c r="D87" s="63"/>
      <c r="E87" s="29"/>
      <c r="F87" s="29"/>
      <c r="G87" s="30"/>
      <c r="H87" s="31"/>
      <c r="I87" s="30"/>
      <c r="J87" s="45"/>
      <c r="K87" s="31"/>
      <c r="L87" s="84"/>
      <c r="M87" s="64"/>
      <c r="N87" s="75"/>
      <c r="O87" s="68"/>
      <c r="P87" s="68"/>
      <c r="Q87" s="69"/>
      <c r="R87" s="66"/>
      <c r="S87" s="67"/>
      <c r="T87" s="66"/>
      <c r="U87" s="66"/>
      <c r="V87" s="96"/>
      <c r="W87" s="96"/>
      <c r="X87" s="31"/>
      <c r="Y87" s="25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83"/>
      <c r="AN87" s="83"/>
      <c r="AO87" s="83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</row>
    <row r="88" spans="1:248" s="73" customFormat="1" ht="17.399999999999999">
      <c r="A88" s="62"/>
      <c r="B88" s="62"/>
      <c r="C88" s="70"/>
      <c r="D88" s="63"/>
      <c r="E88" s="29"/>
      <c r="F88" s="29"/>
      <c r="G88" s="30"/>
      <c r="H88" s="31"/>
      <c r="I88" s="30"/>
      <c r="J88" s="45"/>
      <c r="K88" s="31"/>
      <c r="L88" s="84"/>
      <c r="M88" s="64"/>
      <c r="N88" s="75"/>
      <c r="O88" s="68"/>
      <c r="P88" s="68"/>
      <c r="Q88" s="69"/>
      <c r="R88" s="66"/>
      <c r="S88" s="67"/>
      <c r="T88" s="66"/>
      <c r="U88" s="66"/>
      <c r="V88" s="96"/>
      <c r="W88" s="96"/>
      <c r="X88" s="31"/>
      <c r="Y88" s="25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83"/>
      <c r="AN88" s="83"/>
      <c r="AO88" s="83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</row>
    <row r="89" spans="1:248" s="73" customFormat="1" ht="17.399999999999999">
      <c r="A89" s="62"/>
      <c r="B89" s="62"/>
      <c r="C89" s="70"/>
      <c r="D89" s="63"/>
      <c r="E89" s="29"/>
      <c r="F89" s="29"/>
      <c r="G89" s="30"/>
      <c r="H89" s="31"/>
      <c r="I89" s="30"/>
      <c r="J89" s="45"/>
      <c r="K89" s="31"/>
      <c r="L89" s="84"/>
      <c r="M89" s="64"/>
      <c r="N89" s="75"/>
      <c r="O89" s="68"/>
      <c r="P89" s="68"/>
      <c r="Q89" s="69"/>
      <c r="R89" s="66"/>
      <c r="S89" s="67"/>
      <c r="T89" s="66"/>
      <c r="U89" s="66"/>
      <c r="V89" s="96"/>
      <c r="W89" s="96"/>
      <c r="X89" s="31"/>
      <c r="Y89" s="25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83"/>
      <c r="AN89" s="83"/>
      <c r="AO89" s="83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2"/>
      <c r="CI89" s="82"/>
      <c r="CJ89" s="82"/>
      <c r="CK89" s="82"/>
      <c r="CL89" s="82"/>
      <c r="CM89" s="82"/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  <c r="DE89" s="82"/>
      <c r="DF89" s="82"/>
      <c r="DG89" s="82"/>
      <c r="DH89" s="82"/>
      <c r="DI89" s="82"/>
      <c r="DJ89" s="82"/>
      <c r="DK89" s="82"/>
      <c r="DL89" s="82"/>
      <c r="DM89" s="82"/>
      <c r="DN89" s="82"/>
      <c r="DO89" s="82"/>
      <c r="DP89" s="82"/>
      <c r="DQ89" s="82"/>
      <c r="DR89" s="82"/>
      <c r="DS89" s="82"/>
      <c r="DT89" s="82"/>
      <c r="DU89" s="82"/>
      <c r="DV89" s="82"/>
      <c r="DW89" s="82"/>
      <c r="DX89" s="82"/>
      <c r="DY89" s="82"/>
      <c r="DZ89" s="82"/>
      <c r="EA89" s="82"/>
      <c r="EB89" s="82"/>
      <c r="EC89" s="82"/>
      <c r="ED89" s="82"/>
      <c r="EE89" s="82"/>
      <c r="EF89" s="82"/>
      <c r="EG89" s="82"/>
      <c r="EH89" s="82"/>
      <c r="EI89" s="82"/>
      <c r="EJ89" s="82"/>
      <c r="EK89" s="82"/>
      <c r="EL89" s="82"/>
      <c r="EM89" s="82"/>
      <c r="EN89" s="82"/>
      <c r="EO89" s="82"/>
      <c r="EP89" s="82"/>
      <c r="EQ89" s="82"/>
      <c r="ER89" s="82"/>
      <c r="ES89" s="82"/>
      <c r="ET89" s="82"/>
      <c r="EU89" s="82"/>
      <c r="EV89" s="82"/>
      <c r="EW89" s="82"/>
      <c r="EX89" s="82"/>
      <c r="EY89" s="82"/>
      <c r="EZ89" s="82"/>
      <c r="FA89" s="82"/>
      <c r="FB89" s="82"/>
      <c r="FC89" s="82"/>
      <c r="FD89" s="82"/>
      <c r="FE89" s="82"/>
      <c r="FF89" s="82"/>
      <c r="FG89" s="82"/>
      <c r="FH89" s="82"/>
      <c r="FI89" s="82"/>
      <c r="FJ89" s="82"/>
      <c r="FK89" s="82"/>
      <c r="FL89" s="82"/>
      <c r="FM89" s="82"/>
      <c r="FN89" s="82"/>
      <c r="FO89" s="82"/>
      <c r="FP89" s="82"/>
      <c r="FQ89" s="82"/>
      <c r="FR89" s="82"/>
      <c r="FS89" s="82"/>
      <c r="FT89" s="82"/>
      <c r="FU89" s="82"/>
      <c r="FV89" s="82"/>
      <c r="FW89" s="82"/>
      <c r="FX89" s="82"/>
      <c r="FY89" s="82"/>
      <c r="FZ89" s="82"/>
      <c r="GA89" s="82"/>
      <c r="GB89" s="82"/>
      <c r="GC89" s="82"/>
      <c r="GD89" s="82"/>
      <c r="GE89" s="82"/>
      <c r="GF89" s="82"/>
      <c r="GG89" s="82"/>
      <c r="GH89" s="82"/>
      <c r="GI89" s="82"/>
      <c r="GJ89" s="82"/>
      <c r="GK89" s="82"/>
      <c r="GL89" s="82"/>
      <c r="GM89" s="82"/>
      <c r="GN89" s="82"/>
      <c r="GO89" s="82"/>
      <c r="GP89" s="82"/>
      <c r="GQ89" s="82"/>
      <c r="GR89" s="82"/>
      <c r="GS89" s="82"/>
      <c r="GT89" s="82"/>
      <c r="GU89" s="82"/>
      <c r="GV89" s="82"/>
      <c r="GW89" s="82"/>
      <c r="GX89" s="82"/>
      <c r="GY89" s="82"/>
      <c r="GZ89" s="82"/>
      <c r="HA89" s="82"/>
      <c r="HB89" s="82"/>
      <c r="HC89" s="82"/>
      <c r="HD89" s="82"/>
      <c r="HE89" s="82"/>
      <c r="HF89" s="82"/>
      <c r="HG89" s="82"/>
      <c r="HH89" s="82"/>
      <c r="HI89" s="82"/>
      <c r="HJ89" s="82"/>
      <c r="HK89" s="82"/>
      <c r="HL89" s="82"/>
      <c r="HM89" s="82"/>
      <c r="HN89" s="82"/>
      <c r="HO89" s="82"/>
      <c r="HP89" s="82"/>
      <c r="HQ89" s="82"/>
      <c r="HR89" s="82"/>
      <c r="HS89" s="82"/>
      <c r="HT89" s="82"/>
      <c r="HU89" s="82"/>
      <c r="HV89" s="82"/>
      <c r="HW89" s="82"/>
      <c r="HX89" s="82"/>
      <c r="HY89" s="82"/>
      <c r="HZ89" s="82"/>
      <c r="IA89" s="82"/>
      <c r="IB89" s="82"/>
      <c r="IC89" s="82"/>
      <c r="ID89" s="82"/>
      <c r="IE89" s="82"/>
      <c r="IF89" s="82"/>
      <c r="IG89" s="82"/>
      <c r="IH89" s="82"/>
      <c r="II89" s="82"/>
      <c r="IJ89" s="82"/>
      <c r="IK89" s="82"/>
      <c r="IL89" s="82"/>
      <c r="IM89" s="82"/>
      <c r="IN89" s="82"/>
    </row>
    <row r="90" spans="1:248" s="73" customFormat="1" ht="17.399999999999999">
      <c r="A90" s="62"/>
      <c r="B90" s="62"/>
      <c r="C90" s="70"/>
      <c r="D90" s="63"/>
      <c r="E90" s="29"/>
      <c r="F90" s="29"/>
      <c r="G90" s="30"/>
      <c r="H90" s="31"/>
      <c r="I90" s="30"/>
      <c r="J90" s="45"/>
      <c r="K90" s="31"/>
      <c r="L90" s="84"/>
      <c r="M90" s="64"/>
      <c r="N90" s="75"/>
      <c r="O90" s="68"/>
      <c r="P90" s="68"/>
      <c r="Q90" s="69"/>
      <c r="R90" s="66"/>
      <c r="S90" s="67"/>
      <c r="T90" s="66"/>
      <c r="U90" s="66"/>
      <c r="V90" s="96"/>
      <c r="W90" s="96"/>
      <c r="X90" s="31"/>
      <c r="Y90" s="25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83"/>
      <c r="AN90" s="83"/>
      <c r="AO90" s="83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  <c r="BY90" s="82"/>
      <c r="BZ90" s="82"/>
      <c r="CA90" s="82"/>
      <c r="CB90" s="82"/>
      <c r="CC90" s="82"/>
      <c r="CD90" s="82"/>
      <c r="CE90" s="82"/>
      <c r="CF90" s="82"/>
      <c r="CG90" s="82"/>
      <c r="CH90" s="82"/>
      <c r="CI90" s="82"/>
      <c r="CJ90" s="82"/>
      <c r="CK90" s="82"/>
      <c r="CL90" s="82"/>
      <c r="CM90" s="82"/>
      <c r="CN90" s="82"/>
      <c r="CO90" s="82"/>
      <c r="CP90" s="82"/>
      <c r="CQ90" s="82"/>
      <c r="CR90" s="82"/>
      <c r="CS90" s="82"/>
      <c r="CT90" s="82"/>
      <c r="CU90" s="82"/>
      <c r="CV90" s="82"/>
      <c r="CW90" s="82"/>
      <c r="CX90" s="82"/>
      <c r="CY90" s="82"/>
      <c r="CZ90" s="82"/>
      <c r="DA90" s="82"/>
      <c r="DB90" s="82"/>
      <c r="DC90" s="82"/>
      <c r="DD90" s="82"/>
      <c r="DE90" s="82"/>
      <c r="DF90" s="82"/>
      <c r="DG90" s="82"/>
      <c r="DH90" s="82"/>
      <c r="DI90" s="82"/>
      <c r="DJ90" s="82"/>
      <c r="DK90" s="82"/>
      <c r="DL90" s="82"/>
      <c r="DM90" s="82"/>
      <c r="DN90" s="82"/>
      <c r="DO90" s="82"/>
      <c r="DP90" s="82"/>
      <c r="DQ90" s="82"/>
      <c r="DR90" s="82"/>
      <c r="DS90" s="82"/>
      <c r="DT90" s="82"/>
      <c r="DU90" s="82"/>
      <c r="DV90" s="82"/>
      <c r="DW90" s="82"/>
      <c r="DX90" s="82"/>
      <c r="DY90" s="82"/>
      <c r="DZ90" s="82"/>
      <c r="EA90" s="82"/>
      <c r="EB90" s="82"/>
      <c r="EC90" s="82"/>
      <c r="ED90" s="82"/>
      <c r="EE90" s="82"/>
      <c r="EF90" s="82"/>
      <c r="EG90" s="82"/>
      <c r="EH90" s="82"/>
      <c r="EI90" s="82"/>
      <c r="EJ90" s="82"/>
      <c r="EK90" s="82"/>
      <c r="EL90" s="82"/>
      <c r="EM90" s="82"/>
      <c r="EN90" s="82"/>
      <c r="EO90" s="82"/>
      <c r="EP90" s="82"/>
      <c r="EQ90" s="82"/>
      <c r="ER90" s="82"/>
      <c r="ES90" s="82"/>
      <c r="ET90" s="82"/>
      <c r="EU90" s="82"/>
      <c r="EV90" s="82"/>
      <c r="EW90" s="82"/>
      <c r="EX90" s="82"/>
      <c r="EY90" s="82"/>
      <c r="EZ90" s="82"/>
      <c r="FA90" s="82"/>
      <c r="FB90" s="82"/>
      <c r="FC90" s="82"/>
      <c r="FD90" s="82"/>
      <c r="FE90" s="82"/>
      <c r="FF90" s="82"/>
      <c r="FG90" s="82"/>
      <c r="FH90" s="82"/>
      <c r="FI90" s="82"/>
      <c r="FJ90" s="82"/>
      <c r="FK90" s="82"/>
      <c r="FL90" s="82"/>
      <c r="FM90" s="82"/>
      <c r="FN90" s="82"/>
      <c r="FO90" s="82"/>
      <c r="FP90" s="82"/>
      <c r="FQ90" s="82"/>
      <c r="FR90" s="82"/>
      <c r="FS90" s="82"/>
      <c r="FT90" s="82"/>
      <c r="FU90" s="82"/>
      <c r="FV90" s="82"/>
      <c r="FW90" s="82"/>
      <c r="FX90" s="82"/>
      <c r="FY90" s="82"/>
      <c r="FZ90" s="82"/>
      <c r="GA90" s="82"/>
      <c r="GB90" s="82"/>
      <c r="GC90" s="82"/>
      <c r="GD90" s="82"/>
      <c r="GE90" s="82"/>
      <c r="GF90" s="82"/>
      <c r="GG90" s="82"/>
      <c r="GH90" s="82"/>
      <c r="GI90" s="82"/>
      <c r="GJ90" s="82"/>
      <c r="GK90" s="82"/>
      <c r="GL90" s="82"/>
      <c r="GM90" s="82"/>
      <c r="GN90" s="82"/>
      <c r="GO90" s="82"/>
      <c r="GP90" s="82"/>
      <c r="GQ90" s="82"/>
      <c r="GR90" s="82"/>
      <c r="GS90" s="82"/>
      <c r="GT90" s="82"/>
      <c r="GU90" s="82"/>
      <c r="GV90" s="82"/>
      <c r="GW90" s="82"/>
      <c r="GX90" s="82"/>
      <c r="GY90" s="82"/>
      <c r="GZ90" s="82"/>
      <c r="HA90" s="82"/>
      <c r="HB90" s="82"/>
      <c r="HC90" s="82"/>
      <c r="HD90" s="82"/>
      <c r="HE90" s="82"/>
      <c r="HF90" s="82"/>
      <c r="HG90" s="82"/>
      <c r="HH90" s="82"/>
      <c r="HI90" s="82"/>
      <c r="HJ90" s="82"/>
      <c r="HK90" s="82"/>
      <c r="HL90" s="82"/>
      <c r="HM90" s="82"/>
      <c r="HN90" s="82"/>
      <c r="HO90" s="82"/>
      <c r="HP90" s="82"/>
      <c r="HQ90" s="82"/>
      <c r="HR90" s="82"/>
      <c r="HS90" s="82"/>
      <c r="HT90" s="82"/>
      <c r="HU90" s="82"/>
      <c r="HV90" s="82"/>
      <c r="HW90" s="82"/>
      <c r="HX90" s="82"/>
      <c r="HY90" s="82"/>
      <c r="HZ90" s="82"/>
      <c r="IA90" s="82"/>
      <c r="IB90" s="82"/>
      <c r="IC90" s="82"/>
      <c r="ID90" s="82"/>
      <c r="IE90" s="82"/>
      <c r="IF90" s="82"/>
      <c r="IG90" s="82"/>
      <c r="IH90" s="82"/>
      <c r="II90" s="82"/>
      <c r="IJ90" s="82"/>
      <c r="IK90" s="82"/>
      <c r="IL90" s="82"/>
      <c r="IM90" s="82"/>
      <c r="IN90" s="82"/>
    </row>
    <row r="91" spans="1:248" s="73" customFormat="1" ht="17.399999999999999">
      <c r="A91" s="62"/>
      <c r="B91" s="62"/>
      <c r="C91" s="70"/>
      <c r="D91" s="63"/>
      <c r="E91" s="29"/>
      <c r="F91" s="29"/>
      <c r="G91" s="30"/>
      <c r="H91" s="31"/>
      <c r="I91" s="30"/>
      <c r="J91" s="45"/>
      <c r="K91" s="31"/>
      <c r="L91" s="84"/>
      <c r="M91" s="64"/>
      <c r="N91" s="75"/>
      <c r="O91" s="68"/>
      <c r="P91" s="68"/>
      <c r="Q91" s="69"/>
      <c r="R91" s="66"/>
      <c r="S91" s="67"/>
      <c r="T91" s="66"/>
      <c r="U91" s="66"/>
      <c r="V91" s="96"/>
      <c r="W91" s="96"/>
      <c r="X91" s="31"/>
      <c r="Y91" s="25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83"/>
      <c r="AN91" s="83"/>
      <c r="AO91" s="83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  <c r="BY91" s="82"/>
      <c r="BZ91" s="82"/>
      <c r="CA91" s="82"/>
      <c r="CB91" s="82"/>
      <c r="CC91" s="82"/>
      <c r="CD91" s="82"/>
      <c r="CE91" s="82"/>
      <c r="CF91" s="82"/>
      <c r="CG91" s="82"/>
      <c r="CH91" s="82"/>
      <c r="CI91" s="82"/>
      <c r="CJ91" s="82"/>
      <c r="CK91" s="82"/>
      <c r="CL91" s="82"/>
      <c r="CM91" s="82"/>
      <c r="CN91" s="82"/>
      <c r="CO91" s="82"/>
      <c r="CP91" s="82"/>
      <c r="CQ91" s="82"/>
      <c r="CR91" s="82"/>
      <c r="CS91" s="82"/>
      <c r="CT91" s="82"/>
      <c r="CU91" s="82"/>
      <c r="CV91" s="82"/>
      <c r="CW91" s="82"/>
      <c r="CX91" s="82"/>
      <c r="CY91" s="82"/>
      <c r="CZ91" s="82"/>
      <c r="DA91" s="82"/>
      <c r="DB91" s="82"/>
      <c r="DC91" s="82"/>
      <c r="DD91" s="82"/>
      <c r="DE91" s="82"/>
      <c r="DF91" s="82"/>
      <c r="DG91" s="82"/>
      <c r="DH91" s="82"/>
      <c r="DI91" s="82"/>
      <c r="DJ91" s="82"/>
      <c r="DK91" s="82"/>
      <c r="DL91" s="82"/>
      <c r="DM91" s="82"/>
      <c r="DN91" s="82"/>
      <c r="DO91" s="82"/>
      <c r="DP91" s="82"/>
      <c r="DQ91" s="82"/>
      <c r="DR91" s="82"/>
      <c r="DS91" s="82"/>
      <c r="DT91" s="82"/>
      <c r="DU91" s="82"/>
      <c r="DV91" s="82"/>
      <c r="DW91" s="82"/>
      <c r="DX91" s="82"/>
      <c r="DY91" s="82"/>
      <c r="DZ91" s="82"/>
      <c r="EA91" s="82"/>
      <c r="EB91" s="82"/>
      <c r="EC91" s="82"/>
      <c r="ED91" s="82"/>
      <c r="EE91" s="82"/>
      <c r="EF91" s="82"/>
      <c r="EG91" s="82"/>
      <c r="EH91" s="82"/>
      <c r="EI91" s="82"/>
      <c r="EJ91" s="82"/>
      <c r="EK91" s="82"/>
      <c r="EL91" s="82"/>
      <c r="EM91" s="82"/>
      <c r="EN91" s="82"/>
      <c r="EO91" s="82"/>
      <c r="EP91" s="82"/>
      <c r="EQ91" s="82"/>
      <c r="ER91" s="82"/>
      <c r="ES91" s="82"/>
      <c r="ET91" s="82"/>
      <c r="EU91" s="82"/>
      <c r="EV91" s="82"/>
      <c r="EW91" s="82"/>
      <c r="EX91" s="82"/>
      <c r="EY91" s="82"/>
      <c r="EZ91" s="82"/>
      <c r="FA91" s="82"/>
      <c r="FB91" s="82"/>
      <c r="FC91" s="82"/>
      <c r="FD91" s="82"/>
      <c r="FE91" s="82"/>
      <c r="FF91" s="82"/>
      <c r="FG91" s="82"/>
      <c r="FH91" s="82"/>
      <c r="FI91" s="82"/>
      <c r="FJ91" s="82"/>
      <c r="FK91" s="82"/>
      <c r="FL91" s="82"/>
      <c r="FM91" s="82"/>
      <c r="FN91" s="82"/>
      <c r="FO91" s="82"/>
      <c r="FP91" s="82"/>
      <c r="FQ91" s="82"/>
      <c r="FR91" s="82"/>
      <c r="FS91" s="82"/>
      <c r="FT91" s="82"/>
      <c r="FU91" s="82"/>
      <c r="FV91" s="82"/>
      <c r="FW91" s="82"/>
      <c r="FX91" s="82"/>
      <c r="FY91" s="82"/>
      <c r="FZ91" s="82"/>
      <c r="GA91" s="82"/>
      <c r="GB91" s="82"/>
      <c r="GC91" s="82"/>
      <c r="GD91" s="82"/>
      <c r="GE91" s="82"/>
      <c r="GF91" s="82"/>
      <c r="GG91" s="82"/>
      <c r="GH91" s="82"/>
      <c r="GI91" s="82"/>
      <c r="GJ91" s="82"/>
      <c r="GK91" s="82"/>
      <c r="GL91" s="82"/>
      <c r="GM91" s="82"/>
      <c r="GN91" s="82"/>
      <c r="GO91" s="82"/>
      <c r="GP91" s="82"/>
      <c r="GQ91" s="82"/>
      <c r="GR91" s="82"/>
      <c r="GS91" s="82"/>
      <c r="GT91" s="82"/>
      <c r="GU91" s="82"/>
      <c r="GV91" s="82"/>
      <c r="GW91" s="82"/>
      <c r="GX91" s="82"/>
      <c r="GY91" s="82"/>
      <c r="GZ91" s="82"/>
      <c r="HA91" s="82"/>
      <c r="HB91" s="82"/>
      <c r="HC91" s="82"/>
      <c r="HD91" s="82"/>
      <c r="HE91" s="82"/>
      <c r="HF91" s="82"/>
      <c r="HG91" s="82"/>
      <c r="HH91" s="82"/>
      <c r="HI91" s="82"/>
      <c r="HJ91" s="82"/>
      <c r="HK91" s="82"/>
      <c r="HL91" s="82"/>
      <c r="HM91" s="82"/>
      <c r="HN91" s="82"/>
      <c r="HO91" s="82"/>
      <c r="HP91" s="82"/>
      <c r="HQ91" s="82"/>
      <c r="HR91" s="82"/>
      <c r="HS91" s="82"/>
      <c r="HT91" s="82"/>
      <c r="HU91" s="82"/>
      <c r="HV91" s="82"/>
      <c r="HW91" s="82"/>
      <c r="HX91" s="82"/>
      <c r="HY91" s="82"/>
      <c r="HZ91" s="82"/>
      <c r="IA91" s="82"/>
      <c r="IB91" s="82"/>
      <c r="IC91" s="82"/>
      <c r="ID91" s="82"/>
      <c r="IE91" s="82"/>
      <c r="IF91" s="82"/>
      <c r="IG91" s="82"/>
      <c r="IH91" s="82"/>
      <c r="II91" s="82"/>
      <c r="IJ91" s="82"/>
      <c r="IK91" s="82"/>
      <c r="IL91" s="82"/>
      <c r="IM91" s="82"/>
      <c r="IN91" s="82"/>
    </row>
    <row r="92" spans="1:248" s="73" customFormat="1" ht="17.399999999999999">
      <c r="A92" s="62"/>
      <c r="B92" s="62"/>
      <c r="C92" s="70"/>
      <c r="D92" s="63"/>
      <c r="E92" s="29"/>
      <c r="F92" s="29"/>
      <c r="G92" s="30"/>
      <c r="H92" s="31"/>
      <c r="I92" s="30"/>
      <c r="J92" s="45"/>
      <c r="K92" s="31"/>
      <c r="L92" s="84"/>
      <c r="M92" s="64"/>
      <c r="N92" s="75"/>
      <c r="O92" s="68"/>
      <c r="P92" s="68"/>
      <c r="Q92" s="69"/>
      <c r="R92" s="66"/>
      <c r="S92" s="67"/>
      <c r="T92" s="66"/>
      <c r="U92" s="66"/>
      <c r="V92" s="96"/>
      <c r="W92" s="96"/>
      <c r="X92" s="31"/>
      <c r="Y92" s="25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83"/>
      <c r="AN92" s="83"/>
      <c r="AO92" s="83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  <c r="BY92" s="82"/>
      <c r="BZ92" s="82"/>
      <c r="CA92" s="82"/>
      <c r="CB92" s="82"/>
      <c r="CC92" s="82"/>
      <c r="CD92" s="82"/>
      <c r="CE92" s="82"/>
      <c r="CF92" s="82"/>
      <c r="CG92" s="82"/>
      <c r="CH92" s="82"/>
      <c r="CI92" s="82"/>
      <c r="CJ92" s="82"/>
      <c r="CK92" s="82"/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2"/>
      <c r="FF92" s="82"/>
      <c r="FG92" s="82"/>
      <c r="FH92" s="82"/>
      <c r="FI92" s="82"/>
      <c r="FJ92" s="82"/>
      <c r="FK92" s="82"/>
      <c r="FL92" s="82"/>
      <c r="FM92" s="82"/>
      <c r="FN92" s="82"/>
      <c r="FO92" s="82"/>
      <c r="FP92" s="82"/>
      <c r="FQ92" s="82"/>
      <c r="FR92" s="82"/>
      <c r="FS92" s="82"/>
      <c r="FT92" s="82"/>
      <c r="FU92" s="82"/>
      <c r="FV92" s="82"/>
      <c r="FW92" s="82"/>
      <c r="FX92" s="82"/>
      <c r="FY92" s="82"/>
      <c r="FZ92" s="82"/>
      <c r="GA92" s="82"/>
      <c r="GB92" s="82"/>
      <c r="GC92" s="82"/>
      <c r="GD92" s="82"/>
      <c r="GE92" s="82"/>
      <c r="GF92" s="82"/>
      <c r="GG92" s="82"/>
      <c r="GH92" s="82"/>
      <c r="GI92" s="82"/>
      <c r="GJ92" s="82"/>
      <c r="GK92" s="82"/>
      <c r="GL92" s="82"/>
      <c r="GM92" s="82"/>
      <c r="GN92" s="82"/>
      <c r="GO92" s="82"/>
      <c r="GP92" s="82"/>
      <c r="GQ92" s="82"/>
      <c r="GR92" s="82"/>
      <c r="GS92" s="82"/>
      <c r="GT92" s="82"/>
      <c r="GU92" s="82"/>
      <c r="GV92" s="82"/>
      <c r="GW92" s="82"/>
      <c r="GX92" s="82"/>
      <c r="GY92" s="82"/>
      <c r="GZ92" s="82"/>
      <c r="HA92" s="82"/>
      <c r="HB92" s="82"/>
      <c r="HC92" s="82"/>
      <c r="HD92" s="82"/>
      <c r="HE92" s="82"/>
      <c r="HF92" s="82"/>
      <c r="HG92" s="82"/>
      <c r="HH92" s="82"/>
      <c r="HI92" s="82"/>
      <c r="HJ92" s="82"/>
      <c r="HK92" s="82"/>
      <c r="HL92" s="82"/>
      <c r="HM92" s="82"/>
      <c r="HN92" s="82"/>
      <c r="HO92" s="82"/>
      <c r="HP92" s="82"/>
      <c r="HQ92" s="82"/>
      <c r="HR92" s="82"/>
      <c r="HS92" s="82"/>
      <c r="HT92" s="82"/>
      <c r="HU92" s="82"/>
      <c r="HV92" s="82"/>
      <c r="HW92" s="82"/>
      <c r="HX92" s="82"/>
      <c r="HY92" s="82"/>
      <c r="HZ92" s="82"/>
      <c r="IA92" s="82"/>
      <c r="IB92" s="82"/>
      <c r="IC92" s="82"/>
      <c r="ID92" s="82"/>
      <c r="IE92" s="82"/>
      <c r="IF92" s="82"/>
      <c r="IG92" s="82"/>
      <c r="IH92" s="82"/>
      <c r="II92" s="82"/>
      <c r="IJ92" s="82"/>
      <c r="IK92" s="82"/>
      <c r="IL92" s="82"/>
      <c r="IM92" s="82"/>
      <c r="IN92" s="82"/>
    </row>
    <row r="93" spans="1:248" s="73" customFormat="1" ht="17.399999999999999">
      <c r="A93" s="62"/>
      <c r="B93" s="62"/>
      <c r="C93" s="70"/>
      <c r="D93" s="63"/>
      <c r="E93" s="29"/>
      <c r="F93" s="29"/>
      <c r="G93" s="30"/>
      <c r="H93" s="31"/>
      <c r="I93" s="30"/>
      <c r="J93" s="45"/>
      <c r="K93" s="31"/>
      <c r="L93" s="84"/>
      <c r="M93" s="64"/>
      <c r="N93" s="75"/>
      <c r="O93" s="68"/>
      <c r="P93" s="68"/>
      <c r="Q93" s="69"/>
      <c r="R93" s="66"/>
      <c r="S93" s="67"/>
      <c r="T93" s="66"/>
      <c r="U93" s="66"/>
      <c r="V93" s="96"/>
      <c r="W93" s="96"/>
      <c r="X93" s="31"/>
      <c r="Y93" s="25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83"/>
      <c r="AN93" s="83"/>
      <c r="AO93" s="83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  <c r="BZ93" s="82"/>
      <c r="CA93" s="82"/>
      <c r="CB93" s="82"/>
      <c r="CC93" s="82"/>
      <c r="CD93" s="82"/>
      <c r="CE93" s="82"/>
      <c r="CF93" s="82"/>
      <c r="CG93" s="82"/>
      <c r="CH93" s="82"/>
      <c r="CI93" s="82"/>
      <c r="CJ93" s="82"/>
      <c r="CK93" s="82"/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82"/>
      <c r="DF93" s="82"/>
      <c r="DG93" s="82"/>
      <c r="DH93" s="82"/>
      <c r="DI93" s="82"/>
      <c r="DJ93" s="82"/>
      <c r="DK93" s="82"/>
      <c r="DL93" s="82"/>
      <c r="DM93" s="82"/>
      <c r="DN93" s="82"/>
      <c r="DO93" s="82"/>
      <c r="DP93" s="82"/>
      <c r="DQ93" s="82"/>
      <c r="DR93" s="82"/>
      <c r="DS93" s="82"/>
      <c r="DT93" s="82"/>
      <c r="DU93" s="82"/>
      <c r="DV93" s="82"/>
      <c r="DW93" s="82"/>
      <c r="DX93" s="82"/>
      <c r="DY93" s="82"/>
      <c r="DZ93" s="82"/>
      <c r="EA93" s="82"/>
      <c r="EB93" s="82"/>
      <c r="EC93" s="82"/>
      <c r="ED93" s="82"/>
      <c r="EE93" s="82"/>
      <c r="EF93" s="82"/>
      <c r="EG93" s="82"/>
      <c r="EH93" s="82"/>
      <c r="EI93" s="82"/>
      <c r="EJ93" s="82"/>
      <c r="EK93" s="82"/>
      <c r="EL93" s="82"/>
      <c r="EM93" s="82"/>
      <c r="EN93" s="82"/>
      <c r="EO93" s="82"/>
      <c r="EP93" s="82"/>
      <c r="EQ93" s="82"/>
      <c r="ER93" s="82"/>
      <c r="ES93" s="82"/>
      <c r="ET93" s="82"/>
      <c r="EU93" s="82"/>
      <c r="EV93" s="82"/>
      <c r="EW93" s="82"/>
      <c r="EX93" s="82"/>
      <c r="EY93" s="82"/>
      <c r="EZ93" s="82"/>
      <c r="FA93" s="82"/>
      <c r="FB93" s="82"/>
      <c r="FC93" s="82"/>
      <c r="FD93" s="82"/>
      <c r="FE93" s="82"/>
      <c r="FF93" s="82"/>
      <c r="FG93" s="82"/>
      <c r="FH93" s="82"/>
      <c r="FI93" s="82"/>
      <c r="FJ93" s="82"/>
      <c r="FK93" s="82"/>
      <c r="FL93" s="82"/>
      <c r="FM93" s="82"/>
      <c r="FN93" s="82"/>
      <c r="FO93" s="82"/>
      <c r="FP93" s="82"/>
      <c r="FQ93" s="82"/>
      <c r="FR93" s="82"/>
      <c r="FS93" s="82"/>
      <c r="FT93" s="82"/>
      <c r="FU93" s="82"/>
      <c r="FV93" s="82"/>
      <c r="FW93" s="82"/>
      <c r="FX93" s="82"/>
      <c r="FY93" s="82"/>
      <c r="FZ93" s="82"/>
      <c r="GA93" s="82"/>
      <c r="GB93" s="82"/>
      <c r="GC93" s="82"/>
      <c r="GD93" s="82"/>
      <c r="GE93" s="82"/>
      <c r="GF93" s="82"/>
      <c r="GG93" s="82"/>
      <c r="GH93" s="82"/>
      <c r="GI93" s="82"/>
      <c r="GJ93" s="82"/>
      <c r="GK93" s="82"/>
      <c r="GL93" s="82"/>
      <c r="GM93" s="82"/>
      <c r="GN93" s="82"/>
      <c r="GO93" s="82"/>
      <c r="GP93" s="82"/>
      <c r="GQ93" s="82"/>
      <c r="GR93" s="82"/>
      <c r="GS93" s="82"/>
      <c r="GT93" s="82"/>
      <c r="GU93" s="82"/>
      <c r="GV93" s="82"/>
      <c r="GW93" s="82"/>
      <c r="GX93" s="82"/>
      <c r="GY93" s="82"/>
      <c r="GZ93" s="82"/>
      <c r="HA93" s="82"/>
      <c r="HB93" s="82"/>
      <c r="HC93" s="82"/>
      <c r="HD93" s="82"/>
      <c r="HE93" s="82"/>
      <c r="HF93" s="82"/>
      <c r="HG93" s="82"/>
      <c r="HH93" s="82"/>
      <c r="HI93" s="82"/>
      <c r="HJ93" s="82"/>
      <c r="HK93" s="82"/>
      <c r="HL93" s="82"/>
      <c r="HM93" s="82"/>
      <c r="HN93" s="82"/>
      <c r="HO93" s="82"/>
      <c r="HP93" s="82"/>
      <c r="HQ93" s="82"/>
      <c r="HR93" s="82"/>
      <c r="HS93" s="82"/>
      <c r="HT93" s="82"/>
      <c r="HU93" s="82"/>
      <c r="HV93" s="82"/>
      <c r="HW93" s="82"/>
      <c r="HX93" s="82"/>
      <c r="HY93" s="82"/>
      <c r="HZ93" s="82"/>
      <c r="IA93" s="82"/>
      <c r="IB93" s="82"/>
      <c r="IC93" s="82"/>
      <c r="ID93" s="82"/>
      <c r="IE93" s="82"/>
      <c r="IF93" s="82"/>
      <c r="IG93" s="82"/>
      <c r="IH93" s="82"/>
      <c r="II93" s="82"/>
      <c r="IJ93" s="82"/>
      <c r="IK93" s="82"/>
      <c r="IL93" s="82"/>
      <c r="IM93" s="82"/>
      <c r="IN93" s="82"/>
    </row>
    <row r="94" spans="1:248" s="73" customFormat="1" ht="17.399999999999999">
      <c r="A94" s="62"/>
      <c r="B94" s="62"/>
      <c r="C94" s="70"/>
      <c r="D94" s="63"/>
      <c r="E94" s="29"/>
      <c r="F94" s="29"/>
      <c r="G94" s="30"/>
      <c r="H94" s="31"/>
      <c r="I94" s="30"/>
      <c r="J94" s="45"/>
      <c r="K94" s="31"/>
      <c r="L94" s="84"/>
      <c r="M94" s="64"/>
      <c r="N94" s="75"/>
      <c r="O94" s="68"/>
      <c r="P94" s="68"/>
      <c r="Q94" s="69"/>
      <c r="R94" s="66"/>
      <c r="S94" s="67"/>
      <c r="T94" s="66"/>
      <c r="U94" s="66"/>
      <c r="V94" s="96"/>
      <c r="W94" s="96"/>
      <c r="X94" s="31"/>
      <c r="Y94" s="25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83"/>
      <c r="AN94" s="83"/>
      <c r="AO94" s="83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2"/>
      <c r="DG94" s="82"/>
      <c r="DH94" s="82"/>
      <c r="DI94" s="82"/>
      <c r="DJ94" s="82"/>
      <c r="DK94" s="82"/>
      <c r="DL94" s="82"/>
      <c r="DM94" s="82"/>
      <c r="DN94" s="82"/>
      <c r="DO94" s="82"/>
      <c r="DP94" s="82"/>
      <c r="DQ94" s="82"/>
      <c r="DR94" s="82"/>
      <c r="DS94" s="82"/>
      <c r="DT94" s="82"/>
      <c r="DU94" s="82"/>
      <c r="DV94" s="82"/>
      <c r="DW94" s="82"/>
      <c r="DX94" s="82"/>
      <c r="DY94" s="82"/>
      <c r="DZ94" s="82"/>
      <c r="EA94" s="82"/>
      <c r="EB94" s="82"/>
      <c r="EC94" s="82"/>
      <c r="ED94" s="82"/>
      <c r="EE94" s="82"/>
      <c r="EF94" s="82"/>
      <c r="EG94" s="82"/>
      <c r="EH94" s="82"/>
      <c r="EI94" s="82"/>
      <c r="EJ94" s="82"/>
      <c r="EK94" s="82"/>
      <c r="EL94" s="82"/>
      <c r="EM94" s="82"/>
      <c r="EN94" s="82"/>
      <c r="EO94" s="82"/>
      <c r="EP94" s="82"/>
      <c r="EQ94" s="82"/>
      <c r="ER94" s="82"/>
      <c r="ES94" s="82"/>
      <c r="ET94" s="82"/>
      <c r="EU94" s="82"/>
      <c r="EV94" s="82"/>
      <c r="EW94" s="82"/>
      <c r="EX94" s="82"/>
      <c r="EY94" s="82"/>
      <c r="EZ94" s="82"/>
      <c r="FA94" s="82"/>
      <c r="FB94" s="82"/>
      <c r="FC94" s="82"/>
      <c r="FD94" s="82"/>
      <c r="FE94" s="82"/>
      <c r="FF94" s="82"/>
      <c r="FG94" s="82"/>
      <c r="FH94" s="82"/>
      <c r="FI94" s="82"/>
      <c r="FJ94" s="82"/>
      <c r="FK94" s="82"/>
      <c r="FL94" s="82"/>
      <c r="FM94" s="82"/>
      <c r="FN94" s="82"/>
      <c r="FO94" s="82"/>
      <c r="FP94" s="82"/>
      <c r="FQ94" s="82"/>
      <c r="FR94" s="82"/>
      <c r="FS94" s="82"/>
      <c r="FT94" s="82"/>
      <c r="FU94" s="82"/>
      <c r="FV94" s="82"/>
      <c r="FW94" s="82"/>
      <c r="FX94" s="82"/>
      <c r="FY94" s="82"/>
      <c r="FZ94" s="82"/>
      <c r="GA94" s="82"/>
      <c r="GB94" s="82"/>
      <c r="GC94" s="82"/>
      <c r="GD94" s="82"/>
      <c r="GE94" s="82"/>
      <c r="GF94" s="82"/>
      <c r="GG94" s="82"/>
      <c r="GH94" s="82"/>
      <c r="GI94" s="82"/>
      <c r="GJ94" s="82"/>
      <c r="GK94" s="82"/>
      <c r="GL94" s="82"/>
      <c r="GM94" s="82"/>
      <c r="GN94" s="82"/>
      <c r="GO94" s="82"/>
      <c r="GP94" s="82"/>
      <c r="GQ94" s="82"/>
      <c r="GR94" s="82"/>
      <c r="GS94" s="82"/>
      <c r="GT94" s="82"/>
      <c r="GU94" s="82"/>
      <c r="GV94" s="82"/>
      <c r="GW94" s="82"/>
      <c r="GX94" s="82"/>
      <c r="GY94" s="82"/>
      <c r="GZ94" s="82"/>
      <c r="HA94" s="82"/>
      <c r="HB94" s="82"/>
      <c r="HC94" s="82"/>
      <c r="HD94" s="82"/>
      <c r="HE94" s="82"/>
      <c r="HF94" s="82"/>
      <c r="HG94" s="82"/>
      <c r="HH94" s="82"/>
      <c r="HI94" s="82"/>
      <c r="HJ94" s="82"/>
      <c r="HK94" s="82"/>
      <c r="HL94" s="82"/>
      <c r="HM94" s="82"/>
      <c r="HN94" s="82"/>
      <c r="HO94" s="82"/>
      <c r="HP94" s="82"/>
      <c r="HQ94" s="82"/>
      <c r="HR94" s="82"/>
      <c r="HS94" s="82"/>
      <c r="HT94" s="82"/>
      <c r="HU94" s="82"/>
      <c r="HV94" s="82"/>
      <c r="HW94" s="82"/>
      <c r="HX94" s="82"/>
      <c r="HY94" s="82"/>
      <c r="HZ94" s="82"/>
      <c r="IA94" s="82"/>
      <c r="IB94" s="82"/>
      <c r="IC94" s="82"/>
      <c r="ID94" s="82"/>
      <c r="IE94" s="82"/>
      <c r="IF94" s="82"/>
      <c r="IG94" s="82"/>
      <c r="IH94" s="82"/>
      <c r="II94" s="82"/>
      <c r="IJ94" s="82"/>
      <c r="IK94" s="82"/>
      <c r="IL94" s="82"/>
      <c r="IM94" s="82"/>
      <c r="IN94" s="82"/>
    </row>
    <row r="95" spans="1:248" s="73" customFormat="1" ht="17.399999999999999">
      <c r="A95" s="62"/>
      <c r="B95" s="62"/>
      <c r="C95" s="70"/>
      <c r="D95" s="63"/>
      <c r="E95" s="29"/>
      <c r="F95" s="29"/>
      <c r="G95" s="30"/>
      <c r="H95" s="31"/>
      <c r="I95" s="30"/>
      <c r="J95" s="45"/>
      <c r="K95" s="31"/>
      <c r="L95" s="84"/>
      <c r="M95" s="64"/>
      <c r="N95" s="75"/>
      <c r="O95" s="68"/>
      <c r="P95" s="68"/>
      <c r="Q95" s="69"/>
      <c r="R95" s="66"/>
      <c r="S95" s="67"/>
      <c r="T95" s="66"/>
      <c r="U95" s="66"/>
      <c r="V95" s="96"/>
      <c r="W95" s="96"/>
      <c r="X95" s="31"/>
      <c r="Y95" s="25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83"/>
      <c r="AN95" s="83"/>
      <c r="AO95" s="83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</row>
    <row r="96" spans="1:248" s="73" customFormat="1" ht="17.399999999999999">
      <c r="A96" s="62"/>
      <c r="B96" s="62"/>
      <c r="C96" s="70"/>
      <c r="D96" s="63"/>
      <c r="E96" s="29"/>
      <c r="F96" s="29"/>
      <c r="G96" s="30"/>
      <c r="H96" s="31"/>
      <c r="I96" s="30"/>
      <c r="J96" s="45"/>
      <c r="K96" s="31"/>
      <c r="L96" s="84"/>
      <c r="M96" s="64"/>
      <c r="N96" s="75"/>
      <c r="O96" s="68"/>
      <c r="P96" s="68"/>
      <c r="Q96" s="69"/>
      <c r="R96" s="66"/>
      <c r="S96" s="67"/>
      <c r="T96" s="66"/>
      <c r="U96" s="66"/>
      <c r="V96" s="96"/>
      <c r="W96" s="96"/>
      <c r="X96" s="31"/>
      <c r="Y96" s="25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83"/>
      <c r="AN96" s="83"/>
      <c r="AO96" s="83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</row>
    <row r="97" spans="1:248" s="73" customFormat="1" ht="17.399999999999999">
      <c r="A97" s="62"/>
      <c r="B97" s="62"/>
      <c r="C97" s="70"/>
      <c r="D97" s="63"/>
      <c r="E97" s="29"/>
      <c r="F97" s="29"/>
      <c r="G97" s="30"/>
      <c r="H97" s="31"/>
      <c r="I97" s="30"/>
      <c r="J97" s="45"/>
      <c r="K97" s="31"/>
      <c r="L97" s="84"/>
      <c r="M97" s="64"/>
      <c r="N97" s="75"/>
      <c r="O97" s="68"/>
      <c r="P97" s="68"/>
      <c r="Q97" s="69"/>
      <c r="R97" s="66"/>
      <c r="S97" s="67"/>
      <c r="T97" s="66"/>
      <c r="U97" s="66"/>
      <c r="V97" s="96"/>
      <c r="W97" s="96"/>
      <c r="X97" s="31"/>
      <c r="Y97" s="25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83"/>
      <c r="AN97" s="83"/>
      <c r="AO97" s="83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</row>
    <row r="98" spans="1:248" s="73" customFormat="1" ht="17.399999999999999">
      <c r="A98" s="62"/>
      <c r="B98" s="62"/>
      <c r="C98" s="70"/>
      <c r="D98" s="63"/>
      <c r="E98" s="29"/>
      <c r="F98" s="29"/>
      <c r="G98" s="30"/>
      <c r="H98" s="31"/>
      <c r="I98" s="30"/>
      <c r="J98" s="45"/>
      <c r="K98" s="31"/>
      <c r="L98" s="84"/>
      <c r="M98" s="64"/>
      <c r="N98" s="75"/>
      <c r="O98" s="68"/>
      <c r="P98" s="68"/>
      <c r="Q98" s="69"/>
      <c r="R98" s="66"/>
      <c r="S98" s="67"/>
      <c r="T98" s="66"/>
      <c r="U98" s="66"/>
      <c r="V98" s="96"/>
      <c r="W98" s="96"/>
      <c r="X98" s="31"/>
      <c r="Y98" s="25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83"/>
      <c r="AN98" s="83"/>
      <c r="AO98" s="83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2"/>
      <c r="CI98" s="82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2"/>
      <c r="EL98" s="82"/>
      <c r="EM98" s="82"/>
      <c r="EN98" s="82"/>
      <c r="EO98" s="82"/>
      <c r="EP98" s="82"/>
      <c r="EQ98" s="82"/>
      <c r="ER98" s="82"/>
      <c r="ES98" s="82"/>
      <c r="ET98" s="82"/>
      <c r="EU98" s="82"/>
      <c r="EV98" s="82"/>
      <c r="EW98" s="82"/>
      <c r="EX98" s="82"/>
      <c r="EY98" s="82"/>
      <c r="EZ98" s="82"/>
      <c r="FA98" s="82"/>
      <c r="FB98" s="82"/>
      <c r="FC98" s="82"/>
      <c r="FD98" s="82"/>
      <c r="FE98" s="82"/>
      <c r="FF98" s="82"/>
      <c r="FG98" s="82"/>
      <c r="FH98" s="82"/>
      <c r="FI98" s="82"/>
      <c r="FJ98" s="82"/>
      <c r="FK98" s="82"/>
      <c r="FL98" s="82"/>
      <c r="FM98" s="82"/>
      <c r="FN98" s="82"/>
      <c r="FO98" s="82"/>
      <c r="FP98" s="82"/>
      <c r="FQ98" s="82"/>
      <c r="FR98" s="82"/>
      <c r="FS98" s="82"/>
      <c r="FT98" s="82"/>
      <c r="FU98" s="82"/>
      <c r="FV98" s="82"/>
      <c r="FW98" s="82"/>
      <c r="FX98" s="82"/>
      <c r="FY98" s="82"/>
      <c r="FZ98" s="82"/>
      <c r="GA98" s="82"/>
      <c r="GB98" s="82"/>
      <c r="GC98" s="82"/>
      <c r="GD98" s="82"/>
      <c r="GE98" s="82"/>
      <c r="GF98" s="82"/>
      <c r="GG98" s="82"/>
      <c r="GH98" s="82"/>
      <c r="GI98" s="82"/>
      <c r="GJ98" s="82"/>
      <c r="GK98" s="82"/>
      <c r="GL98" s="82"/>
      <c r="GM98" s="82"/>
      <c r="GN98" s="82"/>
      <c r="GO98" s="82"/>
      <c r="GP98" s="82"/>
      <c r="GQ98" s="82"/>
      <c r="GR98" s="82"/>
      <c r="GS98" s="82"/>
      <c r="GT98" s="82"/>
      <c r="GU98" s="82"/>
      <c r="GV98" s="82"/>
      <c r="GW98" s="82"/>
      <c r="GX98" s="82"/>
      <c r="GY98" s="82"/>
      <c r="GZ98" s="82"/>
      <c r="HA98" s="82"/>
      <c r="HB98" s="82"/>
      <c r="HC98" s="82"/>
      <c r="HD98" s="82"/>
      <c r="HE98" s="82"/>
      <c r="HF98" s="82"/>
      <c r="HG98" s="82"/>
      <c r="HH98" s="82"/>
      <c r="HI98" s="82"/>
      <c r="HJ98" s="82"/>
      <c r="HK98" s="82"/>
      <c r="HL98" s="82"/>
      <c r="HM98" s="82"/>
      <c r="HN98" s="82"/>
      <c r="HO98" s="82"/>
      <c r="HP98" s="82"/>
      <c r="HQ98" s="82"/>
      <c r="HR98" s="82"/>
      <c r="HS98" s="82"/>
      <c r="HT98" s="82"/>
      <c r="HU98" s="82"/>
      <c r="HV98" s="82"/>
      <c r="HW98" s="82"/>
      <c r="HX98" s="82"/>
      <c r="HY98" s="82"/>
      <c r="HZ98" s="82"/>
      <c r="IA98" s="82"/>
      <c r="IB98" s="82"/>
      <c r="IC98" s="82"/>
      <c r="ID98" s="82"/>
      <c r="IE98" s="82"/>
      <c r="IF98" s="82"/>
      <c r="IG98" s="82"/>
      <c r="IH98" s="82"/>
      <c r="II98" s="82"/>
      <c r="IJ98" s="82"/>
      <c r="IK98" s="82"/>
      <c r="IL98" s="82"/>
      <c r="IM98" s="82"/>
      <c r="IN98" s="82"/>
    </row>
    <row r="99" spans="1:248" s="73" customFormat="1" ht="17.399999999999999">
      <c r="A99" s="62"/>
      <c r="B99" s="62"/>
      <c r="C99" s="70"/>
      <c r="D99" s="63"/>
      <c r="E99" s="29"/>
      <c r="F99" s="29"/>
      <c r="G99" s="30"/>
      <c r="H99" s="31"/>
      <c r="I99" s="30"/>
      <c r="J99" s="45"/>
      <c r="K99" s="31"/>
      <c r="L99" s="84"/>
      <c r="M99" s="64"/>
      <c r="N99" s="75"/>
      <c r="O99" s="68"/>
      <c r="P99" s="68"/>
      <c r="Q99" s="69"/>
      <c r="R99" s="66"/>
      <c r="S99" s="67"/>
      <c r="T99" s="66"/>
      <c r="U99" s="66"/>
      <c r="V99" s="96"/>
      <c r="W99" s="96"/>
      <c r="X99" s="31"/>
      <c r="Y99" s="25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83"/>
      <c r="AN99" s="83"/>
      <c r="AO99" s="83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</row>
    <row r="100" spans="1:248" s="73" customFormat="1" ht="17.399999999999999">
      <c r="A100" s="62"/>
      <c r="B100" s="62"/>
      <c r="C100" s="70"/>
      <c r="D100" s="63"/>
      <c r="E100" s="29"/>
      <c r="F100" s="29"/>
      <c r="G100" s="30"/>
      <c r="H100" s="31"/>
      <c r="I100" s="30"/>
      <c r="J100" s="45"/>
      <c r="K100" s="31"/>
      <c r="L100" s="84"/>
      <c r="M100" s="64"/>
      <c r="N100" s="75"/>
      <c r="O100" s="68"/>
      <c r="P100" s="68"/>
      <c r="Q100" s="69"/>
      <c r="R100" s="66"/>
      <c r="S100" s="67"/>
      <c r="T100" s="66"/>
      <c r="U100" s="66"/>
      <c r="V100" s="96"/>
      <c r="W100" s="96"/>
      <c r="X100" s="31"/>
      <c r="Y100" s="25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83"/>
      <c r="AN100" s="83"/>
      <c r="AO100" s="83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</row>
    <row r="101" spans="1:248" s="73" customFormat="1" ht="17.399999999999999">
      <c r="A101" s="62"/>
      <c r="B101" s="62"/>
      <c r="C101" s="70"/>
      <c r="D101" s="63"/>
      <c r="E101" s="29"/>
      <c r="F101" s="29"/>
      <c r="G101" s="30"/>
      <c r="H101" s="31"/>
      <c r="I101" s="30"/>
      <c r="J101" s="45"/>
      <c r="K101" s="31"/>
      <c r="L101" s="84"/>
      <c r="M101" s="64"/>
      <c r="N101" s="75"/>
      <c r="O101" s="68"/>
      <c r="P101" s="68"/>
      <c r="Q101" s="69"/>
      <c r="R101" s="66"/>
      <c r="S101" s="67"/>
      <c r="T101" s="66"/>
      <c r="U101" s="66"/>
      <c r="V101" s="96"/>
      <c r="W101" s="96"/>
      <c r="X101" s="31"/>
      <c r="Y101" s="25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83"/>
      <c r="AN101" s="83"/>
      <c r="AO101" s="83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2"/>
      <c r="CI101" s="82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2"/>
      <c r="EL101" s="82"/>
      <c r="EM101" s="82"/>
      <c r="EN101" s="82"/>
      <c r="EO101" s="82"/>
      <c r="EP101" s="82"/>
      <c r="EQ101" s="82"/>
      <c r="ER101" s="82"/>
      <c r="ES101" s="82"/>
      <c r="ET101" s="82"/>
      <c r="EU101" s="82"/>
      <c r="EV101" s="82"/>
      <c r="EW101" s="82"/>
      <c r="EX101" s="82"/>
      <c r="EY101" s="82"/>
      <c r="EZ101" s="82"/>
      <c r="FA101" s="82"/>
      <c r="FB101" s="82"/>
      <c r="FC101" s="82"/>
      <c r="FD101" s="82"/>
      <c r="FE101" s="82"/>
      <c r="FF101" s="82"/>
      <c r="FG101" s="82"/>
      <c r="FH101" s="82"/>
      <c r="FI101" s="82"/>
      <c r="FJ101" s="82"/>
      <c r="FK101" s="82"/>
      <c r="FL101" s="82"/>
      <c r="FM101" s="82"/>
      <c r="FN101" s="82"/>
      <c r="FO101" s="82"/>
      <c r="FP101" s="82"/>
      <c r="FQ101" s="82"/>
      <c r="FR101" s="82"/>
      <c r="FS101" s="82"/>
      <c r="FT101" s="82"/>
      <c r="FU101" s="82"/>
      <c r="FV101" s="82"/>
      <c r="FW101" s="82"/>
      <c r="FX101" s="82"/>
      <c r="FY101" s="82"/>
      <c r="FZ101" s="82"/>
      <c r="GA101" s="82"/>
      <c r="GB101" s="82"/>
      <c r="GC101" s="82"/>
      <c r="GD101" s="82"/>
      <c r="GE101" s="82"/>
      <c r="GF101" s="82"/>
      <c r="GG101" s="82"/>
      <c r="GH101" s="82"/>
      <c r="GI101" s="82"/>
      <c r="GJ101" s="82"/>
      <c r="GK101" s="82"/>
      <c r="GL101" s="82"/>
      <c r="GM101" s="82"/>
      <c r="GN101" s="82"/>
      <c r="GO101" s="82"/>
      <c r="GP101" s="82"/>
      <c r="GQ101" s="82"/>
      <c r="GR101" s="82"/>
      <c r="GS101" s="82"/>
      <c r="GT101" s="82"/>
      <c r="GU101" s="82"/>
      <c r="GV101" s="82"/>
      <c r="GW101" s="82"/>
      <c r="GX101" s="82"/>
      <c r="GY101" s="82"/>
      <c r="GZ101" s="82"/>
      <c r="HA101" s="82"/>
      <c r="HB101" s="82"/>
      <c r="HC101" s="82"/>
      <c r="HD101" s="82"/>
      <c r="HE101" s="82"/>
      <c r="HF101" s="82"/>
      <c r="HG101" s="82"/>
      <c r="HH101" s="82"/>
      <c r="HI101" s="82"/>
      <c r="HJ101" s="82"/>
      <c r="HK101" s="82"/>
      <c r="HL101" s="82"/>
      <c r="HM101" s="82"/>
      <c r="HN101" s="82"/>
      <c r="HO101" s="82"/>
      <c r="HP101" s="82"/>
      <c r="HQ101" s="82"/>
      <c r="HR101" s="82"/>
      <c r="HS101" s="82"/>
      <c r="HT101" s="82"/>
      <c r="HU101" s="82"/>
      <c r="HV101" s="82"/>
      <c r="HW101" s="82"/>
      <c r="HX101" s="82"/>
      <c r="HY101" s="82"/>
      <c r="HZ101" s="82"/>
      <c r="IA101" s="82"/>
      <c r="IB101" s="82"/>
      <c r="IC101" s="82"/>
      <c r="ID101" s="82"/>
      <c r="IE101" s="82"/>
      <c r="IF101" s="82"/>
      <c r="IG101" s="82"/>
      <c r="IH101" s="82"/>
      <c r="II101" s="82"/>
      <c r="IJ101" s="82"/>
      <c r="IK101" s="82"/>
      <c r="IL101" s="82"/>
      <c r="IM101" s="82"/>
      <c r="IN101" s="82"/>
    </row>
    <row r="102" spans="1:248" s="73" customFormat="1" ht="17.399999999999999">
      <c r="A102" s="62"/>
      <c r="B102" s="62"/>
      <c r="C102" s="70"/>
      <c r="D102" s="63"/>
      <c r="E102" s="29"/>
      <c r="F102" s="29"/>
      <c r="G102" s="30"/>
      <c r="H102" s="31"/>
      <c r="I102" s="30"/>
      <c r="J102" s="45"/>
      <c r="K102" s="31"/>
      <c r="L102" s="84"/>
      <c r="M102" s="64"/>
      <c r="N102" s="75"/>
      <c r="O102" s="68"/>
      <c r="P102" s="68"/>
      <c r="Q102" s="69"/>
      <c r="R102" s="66"/>
      <c r="S102" s="67"/>
      <c r="T102" s="66"/>
      <c r="U102" s="66"/>
      <c r="V102" s="96"/>
      <c r="W102" s="96"/>
      <c r="X102" s="31"/>
      <c r="Y102" s="25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83"/>
      <c r="AN102" s="83"/>
      <c r="AO102" s="83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2"/>
      <c r="CI102" s="82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2"/>
      <c r="EL102" s="82"/>
      <c r="EM102" s="82"/>
      <c r="EN102" s="82"/>
      <c r="EO102" s="82"/>
      <c r="EP102" s="82"/>
      <c r="EQ102" s="82"/>
      <c r="ER102" s="82"/>
      <c r="ES102" s="82"/>
      <c r="ET102" s="82"/>
      <c r="EU102" s="82"/>
      <c r="EV102" s="82"/>
      <c r="EW102" s="82"/>
      <c r="EX102" s="82"/>
      <c r="EY102" s="82"/>
      <c r="EZ102" s="82"/>
      <c r="FA102" s="82"/>
      <c r="FB102" s="82"/>
      <c r="FC102" s="82"/>
      <c r="FD102" s="82"/>
      <c r="FE102" s="82"/>
      <c r="FF102" s="82"/>
      <c r="FG102" s="82"/>
      <c r="FH102" s="82"/>
      <c r="FI102" s="82"/>
      <c r="FJ102" s="82"/>
      <c r="FK102" s="82"/>
      <c r="FL102" s="82"/>
      <c r="FM102" s="82"/>
      <c r="FN102" s="82"/>
      <c r="FO102" s="82"/>
      <c r="FP102" s="82"/>
      <c r="FQ102" s="82"/>
      <c r="FR102" s="82"/>
      <c r="FS102" s="82"/>
      <c r="FT102" s="82"/>
      <c r="FU102" s="82"/>
      <c r="FV102" s="82"/>
      <c r="FW102" s="82"/>
      <c r="FX102" s="82"/>
      <c r="FY102" s="82"/>
      <c r="FZ102" s="82"/>
      <c r="GA102" s="82"/>
      <c r="GB102" s="82"/>
      <c r="GC102" s="82"/>
      <c r="GD102" s="82"/>
      <c r="GE102" s="82"/>
      <c r="GF102" s="82"/>
      <c r="GG102" s="82"/>
      <c r="GH102" s="82"/>
      <c r="GI102" s="82"/>
      <c r="GJ102" s="82"/>
      <c r="GK102" s="82"/>
      <c r="GL102" s="82"/>
      <c r="GM102" s="82"/>
      <c r="GN102" s="82"/>
      <c r="GO102" s="82"/>
      <c r="GP102" s="82"/>
      <c r="GQ102" s="82"/>
      <c r="GR102" s="82"/>
      <c r="GS102" s="82"/>
      <c r="GT102" s="82"/>
      <c r="GU102" s="82"/>
      <c r="GV102" s="82"/>
      <c r="GW102" s="82"/>
      <c r="GX102" s="82"/>
      <c r="GY102" s="82"/>
      <c r="GZ102" s="82"/>
      <c r="HA102" s="82"/>
      <c r="HB102" s="82"/>
      <c r="HC102" s="82"/>
      <c r="HD102" s="82"/>
      <c r="HE102" s="82"/>
      <c r="HF102" s="82"/>
      <c r="HG102" s="82"/>
      <c r="HH102" s="82"/>
      <c r="HI102" s="82"/>
      <c r="HJ102" s="82"/>
      <c r="HK102" s="82"/>
      <c r="HL102" s="82"/>
      <c r="HM102" s="82"/>
      <c r="HN102" s="82"/>
      <c r="HO102" s="82"/>
      <c r="HP102" s="82"/>
      <c r="HQ102" s="82"/>
      <c r="HR102" s="82"/>
      <c r="HS102" s="82"/>
      <c r="HT102" s="82"/>
      <c r="HU102" s="82"/>
      <c r="HV102" s="82"/>
      <c r="HW102" s="82"/>
      <c r="HX102" s="82"/>
      <c r="HY102" s="82"/>
      <c r="HZ102" s="82"/>
      <c r="IA102" s="82"/>
      <c r="IB102" s="82"/>
      <c r="IC102" s="82"/>
      <c r="ID102" s="82"/>
      <c r="IE102" s="82"/>
      <c r="IF102" s="82"/>
      <c r="IG102" s="82"/>
      <c r="IH102" s="82"/>
      <c r="II102" s="82"/>
      <c r="IJ102" s="82"/>
      <c r="IK102" s="82"/>
      <c r="IL102" s="82"/>
      <c r="IM102" s="82"/>
      <c r="IN102" s="82"/>
    </row>
    <row r="103" spans="1:248" s="73" customFormat="1" ht="17.399999999999999">
      <c r="A103" s="62"/>
      <c r="B103" s="62"/>
      <c r="C103" s="70"/>
      <c r="D103" s="63"/>
      <c r="E103" s="29"/>
      <c r="F103" s="29"/>
      <c r="G103" s="30"/>
      <c r="H103" s="31"/>
      <c r="I103" s="30"/>
      <c r="J103" s="45"/>
      <c r="K103" s="31"/>
      <c r="L103" s="84"/>
      <c r="M103" s="64"/>
      <c r="N103" s="75"/>
      <c r="O103" s="68"/>
      <c r="P103" s="68"/>
      <c r="Q103" s="69"/>
      <c r="R103" s="66"/>
      <c r="S103" s="67"/>
      <c r="T103" s="66"/>
      <c r="U103" s="66"/>
      <c r="V103" s="96"/>
      <c r="W103" s="96"/>
      <c r="X103" s="31"/>
      <c r="Y103" s="25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83"/>
      <c r="AN103" s="83"/>
      <c r="AO103" s="83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2"/>
      <c r="CI103" s="82"/>
      <c r="CJ103" s="82"/>
      <c r="CK103" s="82"/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  <c r="DE103" s="82"/>
      <c r="DF103" s="82"/>
      <c r="DG103" s="82"/>
      <c r="DH103" s="82"/>
      <c r="DI103" s="82"/>
      <c r="DJ103" s="82"/>
      <c r="DK103" s="82"/>
      <c r="DL103" s="82"/>
      <c r="DM103" s="82"/>
      <c r="DN103" s="82"/>
      <c r="DO103" s="82"/>
      <c r="DP103" s="82"/>
      <c r="DQ103" s="82"/>
      <c r="DR103" s="82"/>
      <c r="DS103" s="82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  <c r="EJ103" s="82"/>
      <c r="EK103" s="82"/>
      <c r="EL103" s="82"/>
      <c r="EM103" s="82"/>
      <c r="EN103" s="82"/>
      <c r="EO103" s="82"/>
      <c r="EP103" s="82"/>
      <c r="EQ103" s="82"/>
      <c r="ER103" s="82"/>
      <c r="ES103" s="82"/>
      <c r="ET103" s="82"/>
      <c r="EU103" s="82"/>
      <c r="EV103" s="82"/>
      <c r="EW103" s="82"/>
      <c r="EX103" s="82"/>
      <c r="EY103" s="82"/>
      <c r="EZ103" s="82"/>
      <c r="FA103" s="82"/>
      <c r="FB103" s="82"/>
      <c r="FC103" s="82"/>
      <c r="FD103" s="82"/>
      <c r="FE103" s="82"/>
      <c r="FF103" s="82"/>
      <c r="FG103" s="82"/>
      <c r="FH103" s="82"/>
      <c r="FI103" s="82"/>
      <c r="FJ103" s="82"/>
      <c r="FK103" s="82"/>
      <c r="FL103" s="82"/>
      <c r="FM103" s="82"/>
      <c r="FN103" s="82"/>
      <c r="FO103" s="82"/>
      <c r="FP103" s="82"/>
      <c r="FQ103" s="82"/>
      <c r="FR103" s="82"/>
      <c r="FS103" s="82"/>
      <c r="FT103" s="82"/>
      <c r="FU103" s="82"/>
      <c r="FV103" s="82"/>
      <c r="FW103" s="82"/>
      <c r="FX103" s="82"/>
      <c r="FY103" s="82"/>
      <c r="FZ103" s="82"/>
      <c r="GA103" s="82"/>
      <c r="GB103" s="82"/>
      <c r="GC103" s="82"/>
      <c r="GD103" s="82"/>
      <c r="GE103" s="82"/>
      <c r="GF103" s="82"/>
      <c r="GG103" s="82"/>
      <c r="GH103" s="82"/>
      <c r="GI103" s="82"/>
      <c r="GJ103" s="82"/>
      <c r="GK103" s="82"/>
      <c r="GL103" s="82"/>
      <c r="GM103" s="82"/>
      <c r="GN103" s="82"/>
      <c r="GO103" s="82"/>
      <c r="GP103" s="82"/>
      <c r="GQ103" s="82"/>
      <c r="GR103" s="82"/>
      <c r="GS103" s="82"/>
      <c r="GT103" s="82"/>
      <c r="GU103" s="82"/>
      <c r="GV103" s="82"/>
      <c r="GW103" s="82"/>
      <c r="GX103" s="82"/>
      <c r="GY103" s="82"/>
      <c r="GZ103" s="82"/>
      <c r="HA103" s="82"/>
      <c r="HB103" s="82"/>
      <c r="HC103" s="82"/>
      <c r="HD103" s="82"/>
      <c r="HE103" s="82"/>
      <c r="HF103" s="82"/>
      <c r="HG103" s="82"/>
      <c r="HH103" s="82"/>
      <c r="HI103" s="82"/>
      <c r="HJ103" s="82"/>
      <c r="HK103" s="82"/>
      <c r="HL103" s="82"/>
      <c r="HM103" s="82"/>
      <c r="HN103" s="82"/>
      <c r="HO103" s="82"/>
      <c r="HP103" s="82"/>
      <c r="HQ103" s="82"/>
      <c r="HR103" s="82"/>
      <c r="HS103" s="82"/>
      <c r="HT103" s="82"/>
      <c r="HU103" s="82"/>
      <c r="HV103" s="82"/>
      <c r="HW103" s="82"/>
      <c r="HX103" s="82"/>
      <c r="HY103" s="82"/>
      <c r="HZ103" s="82"/>
      <c r="IA103" s="82"/>
      <c r="IB103" s="82"/>
      <c r="IC103" s="82"/>
      <c r="ID103" s="82"/>
      <c r="IE103" s="82"/>
      <c r="IF103" s="82"/>
      <c r="IG103" s="82"/>
      <c r="IH103" s="82"/>
      <c r="II103" s="82"/>
      <c r="IJ103" s="82"/>
      <c r="IK103" s="82"/>
      <c r="IL103" s="82"/>
      <c r="IM103" s="82"/>
      <c r="IN103" s="82"/>
    </row>
    <row r="104" spans="1:248" s="73" customFormat="1" ht="17.399999999999999">
      <c r="A104" s="62"/>
      <c r="B104" s="62"/>
      <c r="C104" s="70"/>
      <c r="D104" s="63"/>
      <c r="E104" s="29"/>
      <c r="F104" s="29"/>
      <c r="G104" s="30"/>
      <c r="H104" s="31"/>
      <c r="I104" s="30"/>
      <c r="J104" s="45"/>
      <c r="K104" s="31"/>
      <c r="L104" s="84"/>
      <c r="M104" s="64"/>
      <c r="N104" s="75"/>
      <c r="O104" s="68"/>
      <c r="P104" s="68"/>
      <c r="Q104" s="69"/>
      <c r="R104" s="66"/>
      <c r="S104" s="67"/>
      <c r="T104" s="66"/>
      <c r="U104" s="66"/>
      <c r="V104" s="96"/>
      <c r="W104" s="96"/>
      <c r="X104" s="31"/>
      <c r="Y104" s="25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83"/>
      <c r="AN104" s="83"/>
      <c r="AO104" s="83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  <c r="BZ104" s="82"/>
      <c r="CA104" s="82"/>
      <c r="CB104" s="82"/>
      <c r="CC104" s="82"/>
      <c r="CD104" s="82"/>
      <c r="CE104" s="82"/>
      <c r="CF104" s="82"/>
      <c r="CG104" s="82"/>
      <c r="CH104" s="82"/>
      <c r="CI104" s="82"/>
      <c r="CJ104" s="82"/>
      <c r="CK104" s="82"/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  <c r="DE104" s="82"/>
      <c r="DF104" s="82"/>
      <c r="DG104" s="82"/>
      <c r="DH104" s="82"/>
      <c r="DI104" s="82"/>
      <c r="DJ104" s="82"/>
      <c r="DK104" s="82"/>
      <c r="DL104" s="82"/>
      <c r="DM104" s="82"/>
      <c r="DN104" s="82"/>
      <c r="DO104" s="82"/>
      <c r="DP104" s="82"/>
      <c r="DQ104" s="82"/>
      <c r="DR104" s="82"/>
      <c r="DS104" s="82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  <c r="EJ104" s="82"/>
      <c r="EK104" s="82"/>
      <c r="EL104" s="82"/>
      <c r="EM104" s="82"/>
      <c r="EN104" s="82"/>
      <c r="EO104" s="82"/>
      <c r="EP104" s="82"/>
      <c r="EQ104" s="82"/>
      <c r="ER104" s="82"/>
      <c r="ES104" s="82"/>
      <c r="ET104" s="82"/>
      <c r="EU104" s="82"/>
      <c r="EV104" s="82"/>
      <c r="EW104" s="82"/>
      <c r="EX104" s="82"/>
      <c r="EY104" s="82"/>
      <c r="EZ104" s="82"/>
      <c r="FA104" s="82"/>
      <c r="FB104" s="82"/>
      <c r="FC104" s="82"/>
      <c r="FD104" s="82"/>
      <c r="FE104" s="82"/>
      <c r="FF104" s="82"/>
      <c r="FG104" s="82"/>
      <c r="FH104" s="82"/>
      <c r="FI104" s="82"/>
      <c r="FJ104" s="82"/>
      <c r="FK104" s="82"/>
      <c r="FL104" s="82"/>
      <c r="FM104" s="82"/>
      <c r="FN104" s="82"/>
      <c r="FO104" s="82"/>
      <c r="FP104" s="82"/>
      <c r="FQ104" s="82"/>
      <c r="FR104" s="82"/>
      <c r="FS104" s="82"/>
      <c r="FT104" s="82"/>
      <c r="FU104" s="82"/>
      <c r="FV104" s="82"/>
      <c r="FW104" s="82"/>
      <c r="FX104" s="82"/>
      <c r="FY104" s="82"/>
      <c r="FZ104" s="82"/>
      <c r="GA104" s="82"/>
      <c r="GB104" s="82"/>
      <c r="GC104" s="82"/>
      <c r="GD104" s="82"/>
      <c r="GE104" s="82"/>
      <c r="GF104" s="82"/>
      <c r="GG104" s="82"/>
      <c r="GH104" s="82"/>
      <c r="GI104" s="82"/>
      <c r="GJ104" s="82"/>
      <c r="GK104" s="82"/>
      <c r="GL104" s="82"/>
      <c r="GM104" s="82"/>
      <c r="GN104" s="82"/>
      <c r="GO104" s="82"/>
      <c r="GP104" s="82"/>
      <c r="GQ104" s="82"/>
      <c r="GR104" s="82"/>
      <c r="GS104" s="82"/>
      <c r="GT104" s="82"/>
      <c r="GU104" s="82"/>
      <c r="GV104" s="82"/>
      <c r="GW104" s="82"/>
      <c r="GX104" s="82"/>
      <c r="GY104" s="82"/>
      <c r="GZ104" s="82"/>
      <c r="HA104" s="82"/>
      <c r="HB104" s="82"/>
      <c r="HC104" s="82"/>
      <c r="HD104" s="82"/>
      <c r="HE104" s="82"/>
      <c r="HF104" s="82"/>
      <c r="HG104" s="82"/>
      <c r="HH104" s="82"/>
      <c r="HI104" s="82"/>
      <c r="HJ104" s="82"/>
      <c r="HK104" s="82"/>
      <c r="HL104" s="82"/>
      <c r="HM104" s="82"/>
      <c r="HN104" s="82"/>
      <c r="HO104" s="82"/>
      <c r="HP104" s="82"/>
      <c r="HQ104" s="82"/>
      <c r="HR104" s="82"/>
      <c r="HS104" s="82"/>
      <c r="HT104" s="82"/>
      <c r="HU104" s="82"/>
      <c r="HV104" s="82"/>
      <c r="HW104" s="82"/>
      <c r="HX104" s="82"/>
      <c r="HY104" s="82"/>
      <c r="HZ104" s="82"/>
      <c r="IA104" s="82"/>
      <c r="IB104" s="82"/>
      <c r="IC104" s="82"/>
      <c r="ID104" s="82"/>
      <c r="IE104" s="82"/>
      <c r="IF104" s="82"/>
      <c r="IG104" s="82"/>
      <c r="IH104" s="82"/>
      <c r="II104" s="82"/>
      <c r="IJ104" s="82"/>
      <c r="IK104" s="82"/>
      <c r="IL104" s="82"/>
      <c r="IM104" s="82"/>
      <c r="IN104" s="82"/>
    </row>
    <row r="105" spans="1:248" s="73" customFormat="1" ht="17.399999999999999">
      <c r="A105" s="62"/>
      <c r="B105" s="62"/>
      <c r="C105" s="70"/>
      <c r="D105" s="63"/>
      <c r="E105" s="29"/>
      <c r="F105" s="29"/>
      <c r="G105" s="30"/>
      <c r="H105" s="31"/>
      <c r="I105" s="30"/>
      <c r="J105" s="45"/>
      <c r="K105" s="31"/>
      <c r="L105" s="84"/>
      <c r="M105" s="64"/>
      <c r="N105" s="75"/>
      <c r="O105" s="68"/>
      <c r="P105" s="68"/>
      <c r="Q105" s="69"/>
      <c r="R105" s="66"/>
      <c r="S105" s="67"/>
      <c r="T105" s="66"/>
      <c r="U105" s="66"/>
      <c r="V105" s="96"/>
      <c r="W105" s="96"/>
      <c r="X105" s="31"/>
      <c r="Y105" s="25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83"/>
      <c r="AN105" s="83"/>
      <c r="AO105" s="83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  <c r="BZ105" s="82"/>
      <c r="CA105" s="82"/>
      <c r="CB105" s="82"/>
      <c r="CC105" s="82"/>
      <c r="CD105" s="82"/>
      <c r="CE105" s="82"/>
      <c r="CF105" s="82"/>
      <c r="CG105" s="82"/>
      <c r="CH105" s="82"/>
      <c r="CI105" s="82"/>
      <c r="CJ105" s="82"/>
      <c r="CK105" s="82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  <c r="DE105" s="82"/>
      <c r="DF105" s="82"/>
      <c r="DG105" s="82"/>
      <c r="DH105" s="82"/>
      <c r="DI105" s="82"/>
      <c r="DJ105" s="82"/>
      <c r="DK105" s="82"/>
      <c r="DL105" s="82"/>
      <c r="DM105" s="82"/>
      <c r="DN105" s="82"/>
      <c r="DO105" s="82"/>
      <c r="DP105" s="82"/>
      <c r="DQ105" s="82"/>
      <c r="DR105" s="82"/>
      <c r="DS105" s="82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  <c r="EJ105" s="82"/>
      <c r="EK105" s="82"/>
      <c r="EL105" s="82"/>
      <c r="EM105" s="82"/>
      <c r="EN105" s="82"/>
      <c r="EO105" s="82"/>
      <c r="EP105" s="82"/>
      <c r="EQ105" s="82"/>
      <c r="ER105" s="82"/>
      <c r="ES105" s="82"/>
      <c r="ET105" s="82"/>
      <c r="EU105" s="82"/>
      <c r="EV105" s="82"/>
      <c r="EW105" s="82"/>
      <c r="EX105" s="82"/>
      <c r="EY105" s="82"/>
      <c r="EZ105" s="82"/>
      <c r="FA105" s="82"/>
      <c r="FB105" s="82"/>
      <c r="FC105" s="82"/>
      <c r="FD105" s="82"/>
      <c r="FE105" s="82"/>
      <c r="FF105" s="82"/>
      <c r="FG105" s="82"/>
      <c r="FH105" s="82"/>
      <c r="FI105" s="82"/>
      <c r="FJ105" s="82"/>
      <c r="FK105" s="82"/>
      <c r="FL105" s="82"/>
      <c r="FM105" s="82"/>
      <c r="FN105" s="82"/>
      <c r="FO105" s="82"/>
      <c r="FP105" s="82"/>
      <c r="FQ105" s="82"/>
      <c r="FR105" s="82"/>
      <c r="FS105" s="82"/>
      <c r="FT105" s="82"/>
      <c r="FU105" s="82"/>
      <c r="FV105" s="82"/>
      <c r="FW105" s="82"/>
      <c r="FX105" s="82"/>
      <c r="FY105" s="82"/>
      <c r="FZ105" s="82"/>
      <c r="GA105" s="82"/>
      <c r="GB105" s="82"/>
      <c r="GC105" s="82"/>
      <c r="GD105" s="82"/>
      <c r="GE105" s="82"/>
      <c r="GF105" s="82"/>
      <c r="GG105" s="82"/>
      <c r="GH105" s="82"/>
      <c r="GI105" s="82"/>
      <c r="GJ105" s="82"/>
      <c r="GK105" s="82"/>
      <c r="GL105" s="82"/>
      <c r="GM105" s="82"/>
      <c r="GN105" s="82"/>
      <c r="GO105" s="82"/>
      <c r="GP105" s="82"/>
      <c r="GQ105" s="82"/>
      <c r="GR105" s="82"/>
      <c r="GS105" s="82"/>
      <c r="GT105" s="82"/>
      <c r="GU105" s="82"/>
      <c r="GV105" s="82"/>
      <c r="GW105" s="82"/>
      <c r="GX105" s="82"/>
      <c r="GY105" s="82"/>
      <c r="GZ105" s="82"/>
      <c r="HA105" s="82"/>
      <c r="HB105" s="82"/>
      <c r="HC105" s="82"/>
      <c r="HD105" s="82"/>
      <c r="HE105" s="82"/>
      <c r="HF105" s="82"/>
      <c r="HG105" s="82"/>
      <c r="HH105" s="82"/>
      <c r="HI105" s="82"/>
      <c r="HJ105" s="82"/>
      <c r="HK105" s="82"/>
      <c r="HL105" s="82"/>
      <c r="HM105" s="82"/>
      <c r="HN105" s="82"/>
      <c r="HO105" s="82"/>
      <c r="HP105" s="82"/>
      <c r="HQ105" s="82"/>
      <c r="HR105" s="82"/>
      <c r="HS105" s="82"/>
      <c r="HT105" s="82"/>
      <c r="HU105" s="82"/>
      <c r="HV105" s="82"/>
      <c r="HW105" s="82"/>
      <c r="HX105" s="82"/>
      <c r="HY105" s="82"/>
      <c r="HZ105" s="82"/>
      <c r="IA105" s="82"/>
      <c r="IB105" s="82"/>
      <c r="IC105" s="82"/>
      <c r="ID105" s="82"/>
      <c r="IE105" s="82"/>
      <c r="IF105" s="82"/>
      <c r="IG105" s="82"/>
      <c r="IH105" s="82"/>
      <c r="II105" s="82"/>
      <c r="IJ105" s="82"/>
      <c r="IK105" s="82"/>
      <c r="IL105" s="82"/>
      <c r="IM105" s="82"/>
      <c r="IN105" s="82"/>
    </row>
    <row r="106" spans="1:248" s="73" customFormat="1" ht="17.399999999999999">
      <c r="A106" s="62"/>
      <c r="B106" s="62"/>
      <c r="C106" s="70"/>
      <c r="D106" s="63"/>
      <c r="E106" s="29"/>
      <c r="F106" s="29"/>
      <c r="G106" s="30"/>
      <c r="H106" s="31"/>
      <c r="I106" s="30"/>
      <c r="J106" s="45"/>
      <c r="K106" s="31"/>
      <c r="L106" s="84"/>
      <c r="M106" s="64"/>
      <c r="N106" s="75"/>
      <c r="O106" s="68"/>
      <c r="P106" s="68"/>
      <c r="Q106" s="69"/>
      <c r="R106" s="66"/>
      <c r="S106" s="67"/>
      <c r="T106" s="66"/>
      <c r="U106" s="66"/>
      <c r="V106" s="96"/>
      <c r="W106" s="96"/>
      <c r="X106" s="31"/>
      <c r="Y106" s="25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83"/>
      <c r="AN106" s="83"/>
      <c r="AO106" s="83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  <c r="BZ106" s="82"/>
      <c r="CA106" s="82"/>
      <c r="CB106" s="82"/>
      <c r="CC106" s="82"/>
      <c r="CD106" s="82"/>
      <c r="CE106" s="82"/>
      <c r="CF106" s="82"/>
      <c r="CG106" s="82"/>
      <c r="CH106" s="82"/>
      <c r="CI106" s="82"/>
      <c r="CJ106" s="82"/>
      <c r="CK106" s="82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  <c r="DE106" s="82"/>
      <c r="DF106" s="82"/>
      <c r="DG106" s="82"/>
      <c r="DH106" s="82"/>
      <c r="DI106" s="82"/>
      <c r="DJ106" s="82"/>
      <c r="DK106" s="82"/>
      <c r="DL106" s="82"/>
      <c r="DM106" s="82"/>
      <c r="DN106" s="82"/>
      <c r="DO106" s="82"/>
      <c r="DP106" s="82"/>
      <c r="DQ106" s="82"/>
      <c r="DR106" s="82"/>
      <c r="DS106" s="82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  <c r="EJ106" s="82"/>
      <c r="EK106" s="82"/>
      <c r="EL106" s="82"/>
      <c r="EM106" s="82"/>
      <c r="EN106" s="82"/>
      <c r="EO106" s="82"/>
      <c r="EP106" s="82"/>
      <c r="EQ106" s="82"/>
      <c r="ER106" s="82"/>
      <c r="ES106" s="82"/>
      <c r="ET106" s="82"/>
      <c r="EU106" s="82"/>
      <c r="EV106" s="82"/>
      <c r="EW106" s="82"/>
      <c r="EX106" s="82"/>
      <c r="EY106" s="82"/>
      <c r="EZ106" s="82"/>
      <c r="FA106" s="82"/>
      <c r="FB106" s="82"/>
      <c r="FC106" s="82"/>
      <c r="FD106" s="82"/>
      <c r="FE106" s="82"/>
      <c r="FF106" s="82"/>
      <c r="FG106" s="82"/>
      <c r="FH106" s="82"/>
      <c r="FI106" s="82"/>
      <c r="FJ106" s="82"/>
      <c r="FK106" s="82"/>
      <c r="FL106" s="82"/>
      <c r="FM106" s="82"/>
      <c r="FN106" s="82"/>
      <c r="FO106" s="82"/>
      <c r="FP106" s="82"/>
      <c r="FQ106" s="82"/>
      <c r="FR106" s="82"/>
      <c r="FS106" s="82"/>
      <c r="FT106" s="82"/>
      <c r="FU106" s="82"/>
      <c r="FV106" s="82"/>
      <c r="FW106" s="82"/>
      <c r="FX106" s="82"/>
      <c r="FY106" s="82"/>
      <c r="FZ106" s="82"/>
      <c r="GA106" s="82"/>
      <c r="GB106" s="82"/>
      <c r="GC106" s="82"/>
      <c r="GD106" s="82"/>
      <c r="GE106" s="82"/>
      <c r="GF106" s="82"/>
      <c r="GG106" s="82"/>
      <c r="GH106" s="82"/>
      <c r="GI106" s="82"/>
      <c r="GJ106" s="82"/>
      <c r="GK106" s="82"/>
      <c r="GL106" s="82"/>
      <c r="GM106" s="82"/>
      <c r="GN106" s="82"/>
      <c r="GO106" s="82"/>
      <c r="GP106" s="82"/>
      <c r="GQ106" s="82"/>
      <c r="GR106" s="82"/>
      <c r="GS106" s="82"/>
      <c r="GT106" s="82"/>
      <c r="GU106" s="82"/>
      <c r="GV106" s="82"/>
      <c r="GW106" s="82"/>
      <c r="GX106" s="82"/>
      <c r="GY106" s="82"/>
      <c r="GZ106" s="82"/>
      <c r="HA106" s="82"/>
      <c r="HB106" s="82"/>
      <c r="HC106" s="82"/>
      <c r="HD106" s="82"/>
      <c r="HE106" s="82"/>
      <c r="HF106" s="82"/>
      <c r="HG106" s="82"/>
      <c r="HH106" s="82"/>
      <c r="HI106" s="82"/>
      <c r="HJ106" s="82"/>
      <c r="HK106" s="82"/>
      <c r="HL106" s="82"/>
      <c r="HM106" s="82"/>
      <c r="HN106" s="82"/>
      <c r="HO106" s="82"/>
      <c r="HP106" s="82"/>
      <c r="HQ106" s="82"/>
      <c r="HR106" s="82"/>
      <c r="HS106" s="82"/>
      <c r="HT106" s="82"/>
      <c r="HU106" s="82"/>
      <c r="HV106" s="82"/>
      <c r="HW106" s="82"/>
      <c r="HX106" s="82"/>
      <c r="HY106" s="82"/>
      <c r="HZ106" s="82"/>
      <c r="IA106" s="82"/>
      <c r="IB106" s="82"/>
      <c r="IC106" s="82"/>
      <c r="ID106" s="82"/>
      <c r="IE106" s="82"/>
      <c r="IF106" s="82"/>
      <c r="IG106" s="82"/>
      <c r="IH106" s="82"/>
      <c r="II106" s="82"/>
      <c r="IJ106" s="82"/>
      <c r="IK106" s="82"/>
      <c r="IL106" s="82"/>
      <c r="IM106" s="82"/>
      <c r="IN106" s="82"/>
    </row>
    <row r="107" spans="1:248" s="73" customFormat="1" ht="17.399999999999999">
      <c r="A107" s="62"/>
      <c r="B107" s="62"/>
      <c r="C107" s="70"/>
      <c r="D107" s="63"/>
      <c r="E107" s="29"/>
      <c r="F107" s="29"/>
      <c r="G107" s="30"/>
      <c r="H107" s="31"/>
      <c r="I107" s="30"/>
      <c r="J107" s="45"/>
      <c r="K107" s="31"/>
      <c r="L107" s="84"/>
      <c r="M107" s="64"/>
      <c r="N107" s="75"/>
      <c r="O107" s="68"/>
      <c r="P107" s="68"/>
      <c r="Q107" s="69"/>
      <c r="R107" s="66"/>
      <c r="S107" s="67"/>
      <c r="T107" s="66"/>
      <c r="U107" s="66"/>
      <c r="V107" s="96"/>
      <c r="W107" s="96"/>
      <c r="X107" s="31"/>
      <c r="Y107" s="25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83"/>
      <c r="AN107" s="83"/>
      <c r="AO107" s="83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  <c r="BZ107" s="82"/>
      <c r="CA107" s="82"/>
      <c r="CB107" s="82"/>
      <c r="CC107" s="82"/>
      <c r="CD107" s="82"/>
      <c r="CE107" s="82"/>
      <c r="CF107" s="82"/>
      <c r="CG107" s="82"/>
      <c r="CH107" s="82"/>
      <c r="CI107" s="82"/>
      <c r="CJ107" s="82"/>
      <c r="CK107" s="82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  <c r="DE107" s="82"/>
      <c r="DF107" s="82"/>
      <c r="DG107" s="82"/>
      <c r="DH107" s="82"/>
      <c r="DI107" s="82"/>
      <c r="DJ107" s="82"/>
      <c r="DK107" s="82"/>
      <c r="DL107" s="82"/>
      <c r="DM107" s="82"/>
      <c r="DN107" s="82"/>
      <c r="DO107" s="82"/>
      <c r="DP107" s="82"/>
      <c r="DQ107" s="82"/>
      <c r="DR107" s="82"/>
      <c r="DS107" s="82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  <c r="EJ107" s="82"/>
      <c r="EK107" s="82"/>
      <c r="EL107" s="82"/>
      <c r="EM107" s="82"/>
      <c r="EN107" s="82"/>
      <c r="EO107" s="82"/>
      <c r="EP107" s="82"/>
      <c r="EQ107" s="82"/>
      <c r="ER107" s="82"/>
      <c r="ES107" s="82"/>
      <c r="ET107" s="82"/>
      <c r="EU107" s="82"/>
      <c r="EV107" s="82"/>
      <c r="EW107" s="82"/>
      <c r="EX107" s="82"/>
      <c r="EY107" s="82"/>
      <c r="EZ107" s="82"/>
      <c r="FA107" s="82"/>
      <c r="FB107" s="82"/>
      <c r="FC107" s="82"/>
      <c r="FD107" s="82"/>
      <c r="FE107" s="82"/>
      <c r="FF107" s="82"/>
      <c r="FG107" s="82"/>
      <c r="FH107" s="82"/>
      <c r="FI107" s="82"/>
      <c r="FJ107" s="82"/>
      <c r="FK107" s="82"/>
      <c r="FL107" s="82"/>
      <c r="FM107" s="82"/>
      <c r="FN107" s="82"/>
      <c r="FO107" s="82"/>
      <c r="FP107" s="82"/>
      <c r="FQ107" s="82"/>
      <c r="FR107" s="82"/>
      <c r="FS107" s="82"/>
      <c r="FT107" s="82"/>
      <c r="FU107" s="82"/>
      <c r="FV107" s="82"/>
      <c r="FW107" s="82"/>
      <c r="FX107" s="82"/>
      <c r="FY107" s="82"/>
      <c r="FZ107" s="82"/>
      <c r="GA107" s="82"/>
      <c r="GB107" s="82"/>
      <c r="GC107" s="82"/>
      <c r="GD107" s="82"/>
      <c r="GE107" s="82"/>
      <c r="GF107" s="82"/>
      <c r="GG107" s="82"/>
      <c r="GH107" s="82"/>
      <c r="GI107" s="82"/>
      <c r="GJ107" s="82"/>
      <c r="GK107" s="82"/>
      <c r="GL107" s="82"/>
      <c r="GM107" s="82"/>
      <c r="GN107" s="82"/>
      <c r="GO107" s="82"/>
      <c r="GP107" s="82"/>
      <c r="GQ107" s="82"/>
      <c r="GR107" s="82"/>
      <c r="GS107" s="82"/>
      <c r="GT107" s="82"/>
      <c r="GU107" s="82"/>
      <c r="GV107" s="82"/>
      <c r="GW107" s="82"/>
      <c r="GX107" s="82"/>
      <c r="GY107" s="82"/>
      <c r="GZ107" s="82"/>
      <c r="HA107" s="82"/>
      <c r="HB107" s="82"/>
      <c r="HC107" s="82"/>
      <c r="HD107" s="82"/>
      <c r="HE107" s="82"/>
      <c r="HF107" s="82"/>
      <c r="HG107" s="82"/>
      <c r="HH107" s="82"/>
      <c r="HI107" s="82"/>
      <c r="HJ107" s="82"/>
      <c r="HK107" s="82"/>
      <c r="HL107" s="82"/>
      <c r="HM107" s="82"/>
      <c r="HN107" s="82"/>
      <c r="HO107" s="82"/>
      <c r="HP107" s="82"/>
      <c r="HQ107" s="82"/>
      <c r="HR107" s="82"/>
      <c r="HS107" s="82"/>
      <c r="HT107" s="82"/>
      <c r="HU107" s="82"/>
      <c r="HV107" s="82"/>
      <c r="HW107" s="82"/>
      <c r="HX107" s="82"/>
      <c r="HY107" s="82"/>
      <c r="HZ107" s="82"/>
      <c r="IA107" s="82"/>
      <c r="IB107" s="82"/>
      <c r="IC107" s="82"/>
      <c r="ID107" s="82"/>
      <c r="IE107" s="82"/>
      <c r="IF107" s="82"/>
      <c r="IG107" s="82"/>
      <c r="IH107" s="82"/>
      <c r="II107" s="82"/>
      <c r="IJ107" s="82"/>
      <c r="IK107" s="82"/>
      <c r="IL107" s="82"/>
      <c r="IM107" s="82"/>
      <c r="IN107" s="82"/>
    </row>
    <row r="108" spans="1:248" s="73" customFormat="1" ht="17.399999999999999">
      <c r="A108" s="62"/>
      <c r="B108" s="62"/>
      <c r="C108" s="70"/>
      <c r="D108" s="63"/>
      <c r="E108" s="29"/>
      <c r="F108" s="29"/>
      <c r="G108" s="30"/>
      <c r="H108" s="31"/>
      <c r="I108" s="30"/>
      <c r="J108" s="45"/>
      <c r="K108" s="31"/>
      <c r="L108" s="84"/>
      <c r="M108" s="64"/>
      <c r="N108" s="75"/>
      <c r="O108" s="68"/>
      <c r="P108" s="68"/>
      <c r="Q108" s="69"/>
      <c r="R108" s="66"/>
      <c r="S108" s="67"/>
      <c r="T108" s="66"/>
      <c r="U108" s="66"/>
      <c r="V108" s="96"/>
      <c r="W108" s="96"/>
      <c r="X108" s="31"/>
      <c r="Y108" s="25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83"/>
      <c r="AN108" s="83"/>
      <c r="AO108" s="83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2"/>
      <c r="CI108" s="82"/>
      <c r="CJ108" s="82"/>
      <c r="CK108" s="82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  <c r="DE108" s="82"/>
      <c r="DF108" s="82"/>
      <c r="DG108" s="82"/>
      <c r="DH108" s="82"/>
      <c r="DI108" s="82"/>
      <c r="DJ108" s="82"/>
      <c r="DK108" s="82"/>
      <c r="DL108" s="82"/>
      <c r="DM108" s="82"/>
      <c r="DN108" s="82"/>
      <c r="DO108" s="82"/>
      <c r="DP108" s="82"/>
      <c r="DQ108" s="82"/>
      <c r="DR108" s="82"/>
      <c r="DS108" s="82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  <c r="EJ108" s="82"/>
      <c r="EK108" s="82"/>
      <c r="EL108" s="82"/>
      <c r="EM108" s="82"/>
      <c r="EN108" s="82"/>
      <c r="EO108" s="82"/>
      <c r="EP108" s="82"/>
      <c r="EQ108" s="82"/>
      <c r="ER108" s="82"/>
      <c r="ES108" s="82"/>
      <c r="ET108" s="82"/>
      <c r="EU108" s="82"/>
      <c r="EV108" s="82"/>
      <c r="EW108" s="82"/>
      <c r="EX108" s="82"/>
      <c r="EY108" s="82"/>
      <c r="EZ108" s="82"/>
      <c r="FA108" s="82"/>
      <c r="FB108" s="82"/>
      <c r="FC108" s="82"/>
      <c r="FD108" s="82"/>
      <c r="FE108" s="82"/>
      <c r="FF108" s="82"/>
      <c r="FG108" s="82"/>
      <c r="FH108" s="82"/>
      <c r="FI108" s="82"/>
      <c r="FJ108" s="82"/>
      <c r="FK108" s="82"/>
      <c r="FL108" s="82"/>
      <c r="FM108" s="82"/>
      <c r="FN108" s="82"/>
      <c r="FO108" s="82"/>
      <c r="FP108" s="82"/>
      <c r="FQ108" s="82"/>
      <c r="FR108" s="82"/>
      <c r="FS108" s="82"/>
      <c r="FT108" s="82"/>
      <c r="FU108" s="82"/>
      <c r="FV108" s="82"/>
      <c r="FW108" s="82"/>
      <c r="FX108" s="82"/>
      <c r="FY108" s="82"/>
      <c r="FZ108" s="82"/>
      <c r="GA108" s="82"/>
      <c r="GB108" s="82"/>
      <c r="GC108" s="82"/>
      <c r="GD108" s="82"/>
      <c r="GE108" s="82"/>
      <c r="GF108" s="82"/>
      <c r="GG108" s="82"/>
      <c r="GH108" s="82"/>
      <c r="GI108" s="82"/>
      <c r="GJ108" s="82"/>
      <c r="GK108" s="82"/>
      <c r="GL108" s="82"/>
      <c r="GM108" s="82"/>
      <c r="GN108" s="82"/>
      <c r="GO108" s="82"/>
      <c r="GP108" s="82"/>
      <c r="GQ108" s="82"/>
      <c r="GR108" s="82"/>
      <c r="GS108" s="82"/>
      <c r="GT108" s="82"/>
      <c r="GU108" s="82"/>
      <c r="GV108" s="82"/>
      <c r="GW108" s="82"/>
      <c r="GX108" s="82"/>
      <c r="GY108" s="82"/>
      <c r="GZ108" s="82"/>
      <c r="HA108" s="82"/>
      <c r="HB108" s="82"/>
      <c r="HC108" s="82"/>
      <c r="HD108" s="82"/>
      <c r="HE108" s="82"/>
      <c r="HF108" s="82"/>
      <c r="HG108" s="82"/>
      <c r="HH108" s="82"/>
      <c r="HI108" s="82"/>
      <c r="HJ108" s="82"/>
      <c r="HK108" s="82"/>
      <c r="HL108" s="82"/>
      <c r="HM108" s="82"/>
      <c r="HN108" s="82"/>
      <c r="HO108" s="82"/>
      <c r="HP108" s="82"/>
      <c r="HQ108" s="82"/>
      <c r="HR108" s="82"/>
      <c r="HS108" s="82"/>
      <c r="HT108" s="82"/>
      <c r="HU108" s="82"/>
      <c r="HV108" s="82"/>
      <c r="HW108" s="82"/>
      <c r="HX108" s="82"/>
      <c r="HY108" s="82"/>
      <c r="HZ108" s="82"/>
      <c r="IA108" s="82"/>
      <c r="IB108" s="82"/>
      <c r="IC108" s="82"/>
      <c r="ID108" s="82"/>
      <c r="IE108" s="82"/>
      <c r="IF108" s="82"/>
      <c r="IG108" s="82"/>
      <c r="IH108" s="82"/>
      <c r="II108" s="82"/>
      <c r="IJ108" s="82"/>
      <c r="IK108" s="82"/>
      <c r="IL108" s="82"/>
      <c r="IM108" s="82"/>
      <c r="IN108" s="82"/>
    </row>
    <row r="109" spans="1:248" s="73" customFormat="1" ht="17.399999999999999">
      <c r="A109" s="62"/>
      <c r="B109" s="62"/>
      <c r="C109" s="70"/>
      <c r="D109" s="63"/>
      <c r="E109" s="29"/>
      <c r="F109" s="29"/>
      <c r="G109" s="30"/>
      <c r="H109" s="31"/>
      <c r="I109" s="30"/>
      <c r="J109" s="45"/>
      <c r="K109" s="31"/>
      <c r="L109" s="84"/>
      <c r="M109" s="64"/>
      <c r="N109" s="75"/>
      <c r="O109" s="68"/>
      <c r="P109" s="68"/>
      <c r="Q109" s="69"/>
      <c r="R109" s="66"/>
      <c r="S109" s="67"/>
      <c r="T109" s="66"/>
      <c r="U109" s="66"/>
      <c r="V109" s="96"/>
      <c r="W109" s="96"/>
      <c r="X109" s="31"/>
      <c r="Y109" s="25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83"/>
      <c r="AN109" s="83"/>
      <c r="AO109" s="83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  <c r="BZ109" s="82"/>
      <c r="CA109" s="82"/>
      <c r="CB109" s="82"/>
      <c r="CC109" s="82"/>
      <c r="CD109" s="82"/>
      <c r="CE109" s="82"/>
      <c r="CF109" s="82"/>
      <c r="CG109" s="82"/>
      <c r="CH109" s="82"/>
      <c r="CI109" s="82"/>
      <c r="CJ109" s="82"/>
      <c r="CK109" s="82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  <c r="DE109" s="82"/>
      <c r="DF109" s="82"/>
      <c r="DG109" s="82"/>
      <c r="DH109" s="82"/>
      <c r="DI109" s="82"/>
      <c r="DJ109" s="82"/>
      <c r="DK109" s="82"/>
      <c r="DL109" s="82"/>
      <c r="DM109" s="82"/>
      <c r="DN109" s="82"/>
      <c r="DO109" s="82"/>
      <c r="DP109" s="82"/>
      <c r="DQ109" s="82"/>
      <c r="DR109" s="82"/>
      <c r="DS109" s="82"/>
      <c r="DT109" s="82"/>
      <c r="DU109" s="82"/>
      <c r="DV109" s="82"/>
      <c r="DW109" s="82"/>
      <c r="DX109" s="82"/>
      <c r="DY109" s="82"/>
      <c r="DZ109" s="82"/>
      <c r="EA109" s="82"/>
      <c r="EB109" s="82"/>
      <c r="EC109" s="82"/>
      <c r="ED109" s="82"/>
      <c r="EE109" s="82"/>
      <c r="EF109" s="82"/>
      <c r="EG109" s="82"/>
      <c r="EH109" s="82"/>
      <c r="EI109" s="82"/>
      <c r="EJ109" s="82"/>
      <c r="EK109" s="82"/>
      <c r="EL109" s="82"/>
      <c r="EM109" s="82"/>
      <c r="EN109" s="82"/>
      <c r="EO109" s="82"/>
      <c r="EP109" s="82"/>
      <c r="EQ109" s="82"/>
      <c r="ER109" s="82"/>
      <c r="ES109" s="82"/>
      <c r="ET109" s="82"/>
      <c r="EU109" s="82"/>
      <c r="EV109" s="82"/>
      <c r="EW109" s="82"/>
      <c r="EX109" s="82"/>
      <c r="EY109" s="82"/>
      <c r="EZ109" s="82"/>
      <c r="FA109" s="82"/>
      <c r="FB109" s="82"/>
      <c r="FC109" s="82"/>
      <c r="FD109" s="82"/>
      <c r="FE109" s="82"/>
      <c r="FF109" s="82"/>
      <c r="FG109" s="82"/>
      <c r="FH109" s="82"/>
      <c r="FI109" s="82"/>
      <c r="FJ109" s="82"/>
      <c r="FK109" s="82"/>
      <c r="FL109" s="82"/>
      <c r="FM109" s="82"/>
      <c r="FN109" s="82"/>
      <c r="FO109" s="82"/>
      <c r="FP109" s="82"/>
      <c r="FQ109" s="82"/>
      <c r="FR109" s="82"/>
      <c r="FS109" s="82"/>
      <c r="FT109" s="82"/>
      <c r="FU109" s="82"/>
      <c r="FV109" s="82"/>
      <c r="FW109" s="82"/>
      <c r="FX109" s="82"/>
      <c r="FY109" s="82"/>
      <c r="FZ109" s="82"/>
      <c r="GA109" s="82"/>
      <c r="GB109" s="82"/>
      <c r="GC109" s="82"/>
      <c r="GD109" s="82"/>
      <c r="GE109" s="82"/>
      <c r="GF109" s="82"/>
      <c r="GG109" s="82"/>
      <c r="GH109" s="82"/>
      <c r="GI109" s="82"/>
      <c r="GJ109" s="82"/>
      <c r="GK109" s="82"/>
      <c r="GL109" s="82"/>
      <c r="GM109" s="82"/>
      <c r="GN109" s="82"/>
      <c r="GO109" s="82"/>
      <c r="GP109" s="82"/>
      <c r="GQ109" s="82"/>
      <c r="GR109" s="82"/>
      <c r="GS109" s="82"/>
      <c r="GT109" s="82"/>
      <c r="GU109" s="82"/>
      <c r="GV109" s="82"/>
      <c r="GW109" s="82"/>
      <c r="GX109" s="82"/>
      <c r="GY109" s="82"/>
      <c r="GZ109" s="82"/>
      <c r="HA109" s="82"/>
      <c r="HB109" s="82"/>
      <c r="HC109" s="82"/>
      <c r="HD109" s="82"/>
      <c r="HE109" s="82"/>
      <c r="HF109" s="82"/>
      <c r="HG109" s="82"/>
      <c r="HH109" s="82"/>
      <c r="HI109" s="82"/>
      <c r="HJ109" s="82"/>
      <c r="HK109" s="82"/>
      <c r="HL109" s="82"/>
      <c r="HM109" s="82"/>
      <c r="HN109" s="82"/>
      <c r="HO109" s="82"/>
      <c r="HP109" s="82"/>
      <c r="HQ109" s="82"/>
      <c r="HR109" s="82"/>
      <c r="HS109" s="82"/>
      <c r="HT109" s="82"/>
      <c r="HU109" s="82"/>
      <c r="HV109" s="82"/>
      <c r="HW109" s="82"/>
      <c r="HX109" s="82"/>
      <c r="HY109" s="82"/>
      <c r="HZ109" s="82"/>
      <c r="IA109" s="82"/>
      <c r="IB109" s="82"/>
      <c r="IC109" s="82"/>
      <c r="ID109" s="82"/>
      <c r="IE109" s="82"/>
      <c r="IF109" s="82"/>
      <c r="IG109" s="82"/>
      <c r="IH109" s="82"/>
      <c r="II109" s="82"/>
      <c r="IJ109" s="82"/>
      <c r="IK109" s="82"/>
      <c r="IL109" s="82"/>
      <c r="IM109" s="82"/>
      <c r="IN109" s="82"/>
    </row>
    <row r="110" spans="1:248" s="73" customFormat="1" ht="17.399999999999999">
      <c r="A110" s="62"/>
      <c r="B110" s="62"/>
      <c r="C110" s="70"/>
      <c r="D110" s="63"/>
      <c r="E110" s="29"/>
      <c r="F110" s="29"/>
      <c r="G110" s="30"/>
      <c r="H110" s="31"/>
      <c r="I110" s="30"/>
      <c r="J110" s="45"/>
      <c r="K110" s="31"/>
      <c r="L110" s="84"/>
      <c r="M110" s="64"/>
      <c r="N110" s="75"/>
      <c r="O110" s="68"/>
      <c r="P110" s="68"/>
      <c r="Q110" s="69"/>
      <c r="R110" s="66"/>
      <c r="S110" s="67"/>
      <c r="T110" s="66"/>
      <c r="U110" s="66"/>
      <c r="V110" s="96"/>
      <c r="W110" s="96"/>
      <c r="X110" s="31"/>
      <c r="Y110" s="25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83"/>
      <c r="AN110" s="83"/>
      <c r="AO110" s="83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</row>
    <row r="111" spans="1:248" s="73" customFormat="1" ht="17.399999999999999">
      <c r="A111" s="62"/>
      <c r="B111" s="62"/>
      <c r="C111" s="70"/>
      <c r="D111" s="63"/>
      <c r="E111" s="29"/>
      <c r="F111" s="29"/>
      <c r="G111" s="30"/>
      <c r="H111" s="31"/>
      <c r="I111" s="30"/>
      <c r="J111" s="45"/>
      <c r="K111" s="31"/>
      <c r="L111" s="84"/>
      <c r="M111" s="64"/>
      <c r="N111" s="75"/>
      <c r="O111" s="68"/>
      <c r="P111" s="68"/>
      <c r="Q111" s="69"/>
      <c r="R111" s="66"/>
      <c r="S111" s="67"/>
      <c r="T111" s="66"/>
      <c r="U111" s="66"/>
      <c r="V111" s="96"/>
      <c r="W111" s="96"/>
      <c r="X111" s="31"/>
      <c r="Y111" s="25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83"/>
      <c r="AN111" s="83"/>
      <c r="AO111" s="83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</row>
    <row r="112" spans="1:248" s="73" customFormat="1" ht="17.399999999999999">
      <c r="A112" s="62"/>
      <c r="B112" s="62"/>
      <c r="C112" s="70"/>
      <c r="D112" s="63"/>
      <c r="E112" s="29"/>
      <c r="F112" s="29"/>
      <c r="G112" s="30"/>
      <c r="H112" s="31"/>
      <c r="I112" s="30"/>
      <c r="J112" s="29"/>
      <c r="K112" s="31"/>
      <c r="L112" s="32"/>
      <c r="M112" s="30"/>
      <c r="N112" s="74"/>
      <c r="O112" s="34"/>
      <c r="P112" s="34"/>
      <c r="Q112" s="35"/>
      <c r="R112" s="31"/>
      <c r="S112" s="32"/>
      <c r="T112" s="31"/>
      <c r="U112" s="31"/>
      <c r="V112" s="96"/>
      <c r="W112" s="96"/>
      <c r="X112" s="31"/>
      <c r="Y112" s="25"/>
      <c r="Z112" s="1" t="str">
        <f>IF(P112=300,Q112,"")</f>
        <v/>
      </c>
      <c r="AA112" s="1" t="str">
        <f>IF(P112=375,Q112,"")</f>
        <v/>
      </c>
      <c r="AB112" s="1" t="str">
        <f>IF(P112=450,Q112,"")</f>
        <v/>
      </c>
      <c r="AC112" s="1" t="str">
        <f>IF(P112=525,Q112,"")</f>
        <v/>
      </c>
      <c r="AD112" s="1" t="str">
        <f>IF(P112=600,Q112,"")</f>
        <v/>
      </c>
      <c r="AE112" s="1" t="str">
        <f>IF(P112=675,Q112,"")</f>
        <v/>
      </c>
      <c r="AF112" s="1" t="str">
        <f>IF(P112=750,Q112,"")</f>
        <v/>
      </c>
      <c r="AG112" s="1" t="str">
        <f>IF(P112=825,Q112,"")</f>
        <v/>
      </c>
      <c r="AH112" s="1" t="str">
        <f>IF(P112=900,Q112,"")</f>
        <v/>
      </c>
      <c r="AI112" s="1" t="str">
        <f>IF(P112=1050,Q112,"")</f>
        <v/>
      </c>
      <c r="AJ112" s="1" t="str">
        <f>IF(P112=1200,Q112,"")</f>
        <v/>
      </c>
      <c r="AK112" s="1" t="str">
        <f>IF(P112=1400,Q112,"")</f>
        <v/>
      </c>
      <c r="AL112" s="1"/>
      <c r="AM112" s="83"/>
      <c r="AN112" s="83"/>
      <c r="AO112" s="83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</row>
    <row r="113" spans="1:248" s="87" customFormat="1" ht="17.399999999999999">
      <c r="A113" s="62"/>
      <c r="B113" s="62"/>
      <c r="C113" s="70"/>
      <c r="D113" s="63"/>
      <c r="E113" s="62"/>
      <c r="F113" s="62"/>
      <c r="G113" s="65"/>
      <c r="H113" s="66"/>
      <c r="I113" s="64"/>
      <c r="J113" s="65"/>
      <c r="K113" s="66"/>
      <c r="L113" s="67"/>
      <c r="M113" s="64"/>
      <c r="N113" s="75"/>
      <c r="O113" s="68"/>
      <c r="P113" s="68"/>
      <c r="Q113" s="69"/>
      <c r="R113" s="66"/>
      <c r="S113" s="67"/>
      <c r="T113" s="66"/>
      <c r="U113" s="66"/>
      <c r="V113" s="96"/>
      <c r="W113" s="96"/>
      <c r="X113" s="66"/>
      <c r="Y113" s="25"/>
      <c r="Z113" s="1" t="str">
        <f t="shared" ref="Z113:Z141" si="36">IF(P113=300,Q113,"")</f>
        <v/>
      </c>
      <c r="AA113" s="1" t="str">
        <f t="shared" ref="AA113:AA141" si="37">IF(P113=375,Q113,"")</f>
        <v/>
      </c>
      <c r="AB113" s="1" t="str">
        <f t="shared" ref="AB113:AB141" si="38">IF(P113=450,Q113,"")</f>
        <v/>
      </c>
      <c r="AC113" s="1" t="str">
        <f t="shared" ref="AC113:AC141" si="39">IF(P113=525,Q113,"")</f>
        <v/>
      </c>
      <c r="AD113" s="1" t="str">
        <f t="shared" ref="AD113:AD141" si="40">IF(P113=600,Q113,"")</f>
        <v/>
      </c>
      <c r="AE113" s="1" t="str">
        <f t="shared" ref="AE113:AE141" si="41">IF(P113=675,Q113,"")</f>
        <v/>
      </c>
      <c r="AF113" s="1" t="str">
        <f t="shared" ref="AF113:AF141" si="42">IF(P113=750,Q113,"")</f>
        <v/>
      </c>
      <c r="AG113" s="1" t="str">
        <f t="shared" ref="AG113:AG141" si="43">IF(P113=825,Q113,"")</f>
        <v/>
      </c>
      <c r="AH113" s="1" t="str">
        <f t="shared" ref="AH113:AH141" si="44">IF(P113=900,Q113,"")</f>
        <v/>
      </c>
      <c r="AI113" s="1" t="str">
        <f t="shared" ref="AI113:AI141" si="45">IF(P113=1050,Q113,"")</f>
        <v/>
      </c>
      <c r="AJ113" s="1" t="str">
        <f t="shared" ref="AJ113:AJ141" si="46">IF(P113=1200,Q113,"")</f>
        <v/>
      </c>
      <c r="AK113" s="1" t="str">
        <f t="shared" ref="AK113:AK141" si="47">IF(P113=1400,Q113,"")</f>
        <v/>
      </c>
      <c r="AL113" s="1"/>
      <c r="AM113" s="85"/>
      <c r="AN113" s="85"/>
      <c r="AO113" s="85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  <c r="EE113" s="86"/>
      <c r="EF113" s="86"/>
      <c r="EG113" s="86"/>
      <c r="EH113" s="86"/>
      <c r="EI113" s="86"/>
      <c r="EJ113" s="86"/>
      <c r="EK113" s="86"/>
      <c r="EL113" s="86"/>
      <c r="EM113" s="86"/>
      <c r="EN113" s="86"/>
      <c r="EO113" s="86"/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86"/>
      <c r="FP113" s="86"/>
      <c r="FQ113" s="86"/>
      <c r="FR113" s="86"/>
      <c r="FS113" s="86"/>
      <c r="FT113" s="86"/>
      <c r="FU113" s="86"/>
      <c r="FV113" s="86"/>
      <c r="FW113" s="86"/>
      <c r="FX113" s="86"/>
      <c r="FY113" s="86"/>
      <c r="FZ113" s="86"/>
      <c r="GA113" s="86"/>
      <c r="GB113" s="86"/>
      <c r="GC113" s="86"/>
      <c r="GD113" s="86"/>
      <c r="GE113" s="86"/>
      <c r="GF113" s="86"/>
      <c r="GG113" s="86"/>
      <c r="GH113" s="86"/>
      <c r="GI113" s="86"/>
      <c r="GJ113" s="86"/>
      <c r="GK113" s="86"/>
      <c r="GL113" s="86"/>
      <c r="GM113" s="86"/>
      <c r="GN113" s="86"/>
      <c r="GO113" s="86"/>
      <c r="GP113" s="86"/>
      <c r="GQ113" s="86"/>
      <c r="GR113" s="86"/>
      <c r="GS113" s="86"/>
      <c r="GT113" s="86"/>
      <c r="GU113" s="86"/>
      <c r="GV113" s="86"/>
      <c r="GW113" s="86"/>
      <c r="GX113" s="86"/>
      <c r="GY113" s="86"/>
      <c r="GZ113" s="86"/>
      <c r="HA113" s="86"/>
      <c r="HB113" s="86"/>
      <c r="HC113" s="86"/>
      <c r="HD113" s="86"/>
      <c r="HE113" s="86"/>
      <c r="HF113" s="86"/>
      <c r="HG113" s="86"/>
      <c r="HH113" s="86"/>
      <c r="HI113" s="86"/>
      <c r="HJ113" s="86"/>
      <c r="HK113" s="86"/>
      <c r="HL113" s="86"/>
      <c r="HM113" s="86"/>
      <c r="HN113" s="86"/>
      <c r="HO113" s="86"/>
      <c r="HP113" s="86"/>
      <c r="HQ113" s="86"/>
      <c r="HR113" s="86"/>
      <c r="HS113" s="86"/>
      <c r="HT113" s="86"/>
      <c r="HU113" s="86"/>
      <c r="HV113" s="86"/>
      <c r="HW113" s="86"/>
      <c r="HX113" s="86"/>
      <c r="HY113" s="86"/>
      <c r="HZ113" s="86"/>
      <c r="IA113" s="86"/>
      <c r="IB113" s="86"/>
      <c r="IC113" s="86"/>
      <c r="ID113" s="86"/>
      <c r="IE113" s="86"/>
      <c r="IF113" s="86"/>
      <c r="IG113" s="86"/>
      <c r="IH113" s="86"/>
      <c r="II113" s="86"/>
      <c r="IJ113" s="86"/>
      <c r="IK113" s="86"/>
      <c r="IL113" s="86"/>
      <c r="IM113" s="86"/>
      <c r="IN113" s="86"/>
    </row>
    <row r="114" spans="1:248" s="91" customFormat="1" ht="17.399999999999999">
      <c r="A114" s="62"/>
      <c r="B114" s="62"/>
      <c r="C114" s="70"/>
      <c r="D114" s="63"/>
      <c r="E114" s="62"/>
      <c r="F114" s="62"/>
      <c r="G114" s="65"/>
      <c r="H114" s="66"/>
      <c r="I114" s="64"/>
      <c r="J114" s="65"/>
      <c r="K114" s="66"/>
      <c r="L114" s="67"/>
      <c r="M114" s="30"/>
      <c r="N114" s="74"/>
      <c r="O114" s="34"/>
      <c r="P114" s="34"/>
      <c r="Q114" s="35"/>
      <c r="R114" s="31"/>
      <c r="S114" s="32"/>
      <c r="T114" s="31"/>
      <c r="U114" s="31"/>
      <c r="V114" s="96"/>
      <c r="W114" s="96"/>
      <c r="X114" s="31"/>
      <c r="Y114" s="53"/>
      <c r="Z114" s="54" t="e">
        <f>IF(#REF!=300,#REF!,"")</f>
        <v>#REF!</v>
      </c>
      <c r="AA114" s="54" t="e">
        <f>IF(#REF!=375,#REF!,"")</f>
        <v>#REF!</v>
      </c>
      <c r="AB114" s="54" t="e">
        <f>IF(#REF!=450,#REF!,"")</f>
        <v>#REF!</v>
      </c>
      <c r="AC114" s="54" t="e">
        <f>IF(#REF!=525,#REF!,"")</f>
        <v>#REF!</v>
      </c>
      <c r="AD114" s="54" t="e">
        <f>IF(#REF!=600,#REF!,"")</f>
        <v>#REF!</v>
      </c>
      <c r="AE114" s="1" t="e">
        <f>IF(#REF!=675,#REF!,"")</f>
        <v>#REF!</v>
      </c>
      <c r="AF114" s="54" t="e">
        <f>IF(#REF!=750,#REF!,"")</f>
        <v>#REF!</v>
      </c>
      <c r="AG114" s="54" t="e">
        <f>IF(#REF!=825,#REF!,"")</f>
        <v>#REF!</v>
      </c>
      <c r="AH114" s="54" t="e">
        <f>IF(#REF!=900,#REF!,"")</f>
        <v>#REF!</v>
      </c>
      <c r="AI114" s="54" t="e">
        <f>IF(#REF!=1050,#REF!,"")</f>
        <v>#REF!</v>
      </c>
      <c r="AJ114" s="54" t="e">
        <f>IF(#REF!=1200,#REF!,"")</f>
        <v>#REF!</v>
      </c>
      <c r="AK114" s="54" t="e">
        <f>IF(#REF!=1400,#REF!,"")</f>
        <v>#REF!</v>
      </c>
      <c r="AL114" s="54"/>
    </row>
    <row r="115" spans="1:248" s="91" customFormat="1" ht="17.399999999999999">
      <c r="A115" s="62"/>
      <c r="B115" s="62"/>
      <c r="C115" s="70"/>
      <c r="D115" s="63"/>
      <c r="E115" s="62"/>
      <c r="F115" s="62"/>
      <c r="G115" s="65"/>
      <c r="H115" s="66"/>
      <c r="I115" s="64"/>
      <c r="J115" s="65"/>
      <c r="K115" s="66"/>
      <c r="L115" s="67"/>
      <c r="M115" s="64"/>
      <c r="N115" s="75"/>
      <c r="O115" s="68"/>
      <c r="P115" s="68"/>
      <c r="Q115" s="69"/>
      <c r="R115" s="66"/>
      <c r="S115" s="67"/>
      <c r="T115" s="66"/>
      <c r="U115" s="66"/>
      <c r="V115" s="96"/>
      <c r="W115" s="96"/>
      <c r="X115" s="66"/>
      <c r="Y115" s="25"/>
      <c r="Z115" s="1" t="str">
        <f t="shared" si="36"/>
        <v/>
      </c>
      <c r="AA115" s="1" t="str">
        <f t="shared" si="37"/>
        <v/>
      </c>
      <c r="AB115" s="1" t="str">
        <f t="shared" si="38"/>
        <v/>
      </c>
      <c r="AC115" s="1" t="str">
        <f t="shared" si="39"/>
        <v/>
      </c>
      <c r="AD115" s="1" t="str">
        <f t="shared" si="40"/>
        <v/>
      </c>
      <c r="AE115" s="1" t="str">
        <f t="shared" si="41"/>
        <v/>
      </c>
      <c r="AF115" s="1" t="str">
        <f t="shared" si="42"/>
        <v/>
      </c>
      <c r="AG115" s="1" t="str">
        <f t="shared" si="43"/>
        <v/>
      </c>
      <c r="AH115" s="1" t="str">
        <f t="shared" si="44"/>
        <v/>
      </c>
      <c r="AI115" s="1" t="str">
        <f t="shared" si="45"/>
        <v/>
      </c>
      <c r="AJ115" s="1" t="str">
        <f t="shared" si="46"/>
        <v/>
      </c>
      <c r="AK115" s="1" t="str">
        <f t="shared" si="47"/>
        <v/>
      </c>
      <c r="AL115" s="1"/>
    </row>
    <row r="116" spans="1:248" s="91" customFormat="1" ht="17.399999999999999">
      <c r="A116" s="62"/>
      <c r="B116" s="62"/>
      <c r="C116" s="70"/>
      <c r="D116" s="63"/>
      <c r="E116" s="62"/>
      <c r="F116" s="62"/>
      <c r="G116" s="64"/>
      <c r="H116" s="66"/>
      <c r="I116" s="64"/>
      <c r="J116" s="62"/>
      <c r="K116" s="66"/>
      <c r="L116" s="67"/>
      <c r="M116" s="64"/>
      <c r="N116" s="75"/>
      <c r="O116" s="68"/>
      <c r="P116" s="68"/>
      <c r="Q116" s="69"/>
      <c r="R116" s="66"/>
      <c r="S116" s="67"/>
      <c r="T116" s="66"/>
      <c r="U116" s="66"/>
      <c r="V116" s="96"/>
      <c r="W116" s="96"/>
      <c r="X116" s="66"/>
      <c r="Y116" s="25"/>
      <c r="Z116" s="1" t="str">
        <f t="shared" si="36"/>
        <v/>
      </c>
      <c r="AA116" s="1" t="str">
        <f t="shared" si="37"/>
        <v/>
      </c>
      <c r="AB116" s="1" t="str">
        <f t="shared" si="38"/>
        <v/>
      </c>
      <c r="AC116" s="1" t="str">
        <f t="shared" si="39"/>
        <v/>
      </c>
      <c r="AD116" s="1" t="str">
        <f t="shared" si="40"/>
        <v/>
      </c>
      <c r="AE116" s="1" t="str">
        <f t="shared" si="41"/>
        <v/>
      </c>
      <c r="AF116" s="1" t="str">
        <f t="shared" si="42"/>
        <v/>
      </c>
      <c r="AG116" s="1" t="str">
        <f t="shared" si="43"/>
        <v/>
      </c>
      <c r="AH116" s="1" t="str">
        <f t="shared" si="44"/>
        <v/>
      </c>
      <c r="AI116" s="1" t="str">
        <f t="shared" si="45"/>
        <v/>
      </c>
      <c r="AJ116" s="1" t="str">
        <f t="shared" si="46"/>
        <v/>
      </c>
      <c r="AK116" s="1" t="str">
        <f t="shared" si="47"/>
        <v/>
      </c>
      <c r="AL116" s="1"/>
    </row>
    <row r="117" spans="1:248" s="91" customFormat="1" ht="17.399999999999999">
      <c r="A117" s="62"/>
      <c r="B117" s="62"/>
      <c r="C117" s="70"/>
      <c r="D117" s="63"/>
      <c r="E117" s="29"/>
      <c r="F117" s="29"/>
      <c r="G117" s="30"/>
      <c r="H117" s="31"/>
      <c r="I117" s="30"/>
      <c r="J117" s="29"/>
      <c r="K117" s="31"/>
      <c r="L117" s="32"/>
      <c r="M117" s="30"/>
      <c r="N117" s="74"/>
      <c r="O117" s="34"/>
      <c r="P117" s="34"/>
      <c r="Q117" s="35"/>
      <c r="R117" s="31"/>
      <c r="S117" s="32"/>
      <c r="T117" s="31"/>
      <c r="U117" s="31"/>
      <c r="V117" s="96"/>
      <c r="W117" s="96"/>
      <c r="X117" s="31"/>
      <c r="Y117" s="25"/>
      <c r="Z117" s="1" t="str">
        <f t="shared" si="36"/>
        <v/>
      </c>
      <c r="AA117" s="1" t="str">
        <f t="shared" si="37"/>
        <v/>
      </c>
      <c r="AB117" s="1" t="str">
        <f t="shared" si="38"/>
        <v/>
      </c>
      <c r="AC117" s="1" t="str">
        <f t="shared" si="39"/>
        <v/>
      </c>
      <c r="AD117" s="1" t="str">
        <f t="shared" si="40"/>
        <v/>
      </c>
      <c r="AE117" s="1" t="str">
        <f t="shared" si="41"/>
        <v/>
      </c>
      <c r="AF117" s="1" t="str">
        <f t="shared" si="42"/>
        <v/>
      </c>
      <c r="AG117" s="1" t="str">
        <f t="shared" si="43"/>
        <v/>
      </c>
      <c r="AH117" s="1" t="str">
        <f t="shared" si="44"/>
        <v/>
      </c>
      <c r="AI117" s="1" t="str">
        <f t="shared" si="45"/>
        <v/>
      </c>
      <c r="AJ117" s="1" t="str">
        <f t="shared" si="46"/>
        <v/>
      </c>
      <c r="AK117" s="1" t="str">
        <f t="shared" si="47"/>
        <v/>
      </c>
      <c r="AL117" s="1"/>
    </row>
    <row r="118" spans="1:248" s="91" customFormat="1" ht="17.399999999999999">
      <c r="A118" s="62"/>
      <c r="B118" s="62"/>
      <c r="C118" s="63"/>
      <c r="D118" s="63"/>
      <c r="E118" s="62"/>
      <c r="F118" s="62"/>
      <c r="G118" s="65"/>
      <c r="H118" s="66"/>
      <c r="I118" s="64"/>
      <c r="J118" s="65"/>
      <c r="K118" s="66"/>
      <c r="L118" s="67"/>
      <c r="M118" s="64"/>
      <c r="N118" s="75"/>
      <c r="O118" s="68"/>
      <c r="P118" s="68"/>
      <c r="Q118" s="69"/>
      <c r="R118" s="66"/>
      <c r="S118" s="67"/>
      <c r="T118" s="66"/>
      <c r="U118" s="66"/>
      <c r="V118" s="96"/>
      <c r="W118" s="96"/>
      <c r="X118" s="66"/>
      <c r="Y118" s="53"/>
      <c r="Z118" s="54" t="str">
        <f t="shared" si="36"/>
        <v/>
      </c>
      <c r="AA118" s="54" t="str">
        <f t="shared" si="37"/>
        <v/>
      </c>
      <c r="AB118" s="54" t="str">
        <f t="shared" si="38"/>
        <v/>
      </c>
      <c r="AC118" s="54" t="str">
        <f t="shared" si="39"/>
        <v/>
      </c>
      <c r="AD118" s="54" t="str">
        <f t="shared" si="40"/>
        <v/>
      </c>
      <c r="AE118" s="1" t="str">
        <f t="shared" si="41"/>
        <v/>
      </c>
      <c r="AF118" s="54" t="str">
        <f t="shared" si="42"/>
        <v/>
      </c>
      <c r="AG118" s="54" t="str">
        <f t="shared" si="43"/>
        <v/>
      </c>
      <c r="AH118" s="54" t="str">
        <f t="shared" si="44"/>
        <v/>
      </c>
      <c r="AI118" s="54" t="str">
        <f t="shared" si="45"/>
        <v/>
      </c>
      <c r="AJ118" s="54" t="str">
        <f t="shared" si="46"/>
        <v/>
      </c>
      <c r="AK118" s="54" t="str">
        <f t="shared" si="47"/>
        <v/>
      </c>
      <c r="AL118" s="54"/>
    </row>
    <row r="119" spans="1:248" s="87" customFormat="1" ht="17.399999999999999">
      <c r="A119" s="62"/>
      <c r="B119" s="62"/>
      <c r="C119" s="63"/>
      <c r="D119" s="63"/>
      <c r="E119" s="62"/>
      <c r="F119" s="62"/>
      <c r="G119" s="65"/>
      <c r="H119" s="66"/>
      <c r="I119" s="64"/>
      <c r="J119" s="65"/>
      <c r="K119" s="66"/>
      <c r="L119" s="67"/>
      <c r="M119" s="64"/>
      <c r="N119" s="75"/>
      <c r="O119" s="68"/>
      <c r="P119" s="68"/>
      <c r="Q119" s="69"/>
      <c r="R119" s="66"/>
      <c r="S119" s="67"/>
      <c r="T119" s="66"/>
      <c r="U119" s="66"/>
      <c r="V119" s="96"/>
      <c r="W119" s="96"/>
      <c r="X119" s="66"/>
      <c r="Y119" s="25"/>
      <c r="Z119" s="1" t="str">
        <f t="shared" si="36"/>
        <v/>
      </c>
      <c r="AA119" s="1" t="str">
        <f t="shared" si="37"/>
        <v/>
      </c>
      <c r="AB119" s="1" t="str">
        <f t="shared" si="38"/>
        <v/>
      </c>
      <c r="AC119" s="1" t="str">
        <f t="shared" si="39"/>
        <v/>
      </c>
      <c r="AD119" s="1" t="str">
        <f t="shared" si="40"/>
        <v/>
      </c>
      <c r="AE119" s="1" t="str">
        <f t="shared" si="41"/>
        <v/>
      </c>
      <c r="AF119" s="1" t="str">
        <f t="shared" si="42"/>
        <v/>
      </c>
      <c r="AG119" s="1" t="str">
        <f t="shared" si="43"/>
        <v/>
      </c>
      <c r="AH119" s="1" t="str">
        <f t="shared" si="44"/>
        <v/>
      </c>
      <c r="AI119" s="1" t="str">
        <f t="shared" si="45"/>
        <v/>
      </c>
      <c r="AJ119" s="1" t="str">
        <f t="shared" si="46"/>
        <v/>
      </c>
      <c r="AK119" s="1" t="str">
        <f t="shared" si="47"/>
        <v/>
      </c>
      <c r="AL119" s="1"/>
      <c r="AM119" s="85"/>
      <c r="AN119" s="85"/>
      <c r="AO119" s="85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  <c r="DK119" s="86"/>
      <c r="DL119" s="86"/>
      <c r="DM119" s="86"/>
      <c r="DN119" s="86"/>
      <c r="DO119" s="86"/>
      <c r="DP119" s="86"/>
      <c r="DQ119" s="86"/>
      <c r="DR119" s="86"/>
      <c r="DS119" s="86"/>
      <c r="DT119" s="86"/>
      <c r="DU119" s="86"/>
      <c r="DV119" s="86"/>
      <c r="DW119" s="86"/>
      <c r="DX119" s="86"/>
      <c r="DY119" s="86"/>
      <c r="DZ119" s="86"/>
      <c r="EA119" s="86"/>
      <c r="EB119" s="86"/>
      <c r="EC119" s="86"/>
      <c r="ED119" s="86"/>
      <c r="EE119" s="86"/>
      <c r="EF119" s="86"/>
      <c r="EG119" s="86"/>
      <c r="EH119" s="86"/>
      <c r="EI119" s="86"/>
      <c r="EJ119" s="86"/>
      <c r="EK119" s="86"/>
      <c r="EL119" s="86"/>
      <c r="EM119" s="86"/>
      <c r="EN119" s="86"/>
      <c r="EO119" s="86"/>
      <c r="EP119" s="86"/>
      <c r="EQ119" s="86"/>
      <c r="ER119" s="86"/>
      <c r="ES119" s="86"/>
      <c r="ET119" s="86"/>
      <c r="EU119" s="86"/>
      <c r="EV119" s="86"/>
      <c r="EW119" s="86"/>
      <c r="EX119" s="86"/>
      <c r="EY119" s="86"/>
      <c r="EZ119" s="86"/>
      <c r="FA119" s="86"/>
      <c r="FB119" s="86"/>
      <c r="FC119" s="86"/>
      <c r="FD119" s="86"/>
      <c r="FE119" s="86"/>
      <c r="FF119" s="86"/>
      <c r="FG119" s="86"/>
      <c r="FH119" s="86"/>
      <c r="FI119" s="86"/>
      <c r="FJ119" s="86"/>
      <c r="FK119" s="86"/>
      <c r="FL119" s="86"/>
      <c r="FM119" s="86"/>
      <c r="FN119" s="86"/>
      <c r="FO119" s="86"/>
      <c r="FP119" s="86"/>
      <c r="FQ119" s="86"/>
      <c r="FR119" s="86"/>
      <c r="FS119" s="86"/>
      <c r="FT119" s="86"/>
      <c r="FU119" s="86"/>
      <c r="FV119" s="86"/>
      <c r="FW119" s="86"/>
      <c r="FX119" s="86"/>
      <c r="FY119" s="86"/>
      <c r="FZ119" s="86"/>
      <c r="GA119" s="86"/>
      <c r="GB119" s="86"/>
      <c r="GC119" s="86"/>
      <c r="GD119" s="86"/>
      <c r="GE119" s="86"/>
      <c r="GF119" s="86"/>
      <c r="GG119" s="86"/>
      <c r="GH119" s="86"/>
      <c r="GI119" s="86"/>
      <c r="GJ119" s="86"/>
      <c r="GK119" s="86"/>
      <c r="GL119" s="86"/>
      <c r="GM119" s="86"/>
      <c r="GN119" s="86"/>
      <c r="GO119" s="86"/>
      <c r="GP119" s="86"/>
      <c r="GQ119" s="86"/>
      <c r="GR119" s="86"/>
      <c r="GS119" s="86"/>
      <c r="GT119" s="86"/>
      <c r="GU119" s="86"/>
      <c r="GV119" s="86"/>
      <c r="GW119" s="86"/>
      <c r="GX119" s="86"/>
      <c r="GY119" s="86"/>
      <c r="GZ119" s="86"/>
      <c r="HA119" s="86"/>
      <c r="HB119" s="86"/>
      <c r="HC119" s="86"/>
      <c r="HD119" s="86"/>
      <c r="HE119" s="86"/>
      <c r="HF119" s="86"/>
      <c r="HG119" s="86"/>
      <c r="HH119" s="86"/>
      <c r="HI119" s="86"/>
      <c r="HJ119" s="86"/>
      <c r="HK119" s="86"/>
      <c r="HL119" s="86"/>
      <c r="HM119" s="86"/>
      <c r="HN119" s="86"/>
      <c r="HO119" s="86"/>
      <c r="HP119" s="86"/>
      <c r="HQ119" s="86"/>
      <c r="HR119" s="86"/>
      <c r="HS119" s="86"/>
      <c r="HT119" s="86"/>
      <c r="HU119" s="86"/>
      <c r="HV119" s="86"/>
      <c r="HW119" s="86"/>
      <c r="HX119" s="86"/>
      <c r="HY119" s="86"/>
      <c r="HZ119" s="86"/>
      <c r="IA119" s="86"/>
      <c r="IB119" s="86"/>
      <c r="IC119" s="86"/>
      <c r="ID119" s="86"/>
      <c r="IE119" s="86"/>
      <c r="IF119" s="86"/>
      <c r="IG119" s="86"/>
      <c r="IH119" s="86"/>
      <c r="II119" s="86"/>
      <c r="IJ119" s="86"/>
      <c r="IK119" s="86"/>
      <c r="IL119" s="86"/>
      <c r="IM119" s="86"/>
      <c r="IN119" s="86"/>
    </row>
    <row r="120" spans="1:248" s="87" customFormat="1" ht="17.399999999999999">
      <c r="A120" s="62"/>
      <c r="B120" s="62"/>
      <c r="C120" s="70"/>
      <c r="D120" s="63"/>
      <c r="E120" s="62"/>
      <c r="F120" s="62"/>
      <c r="G120" s="65"/>
      <c r="H120" s="66"/>
      <c r="I120" s="64"/>
      <c r="J120" s="65"/>
      <c r="K120" s="66"/>
      <c r="L120" s="67"/>
      <c r="M120" s="64"/>
      <c r="N120" s="75"/>
      <c r="O120" s="68"/>
      <c r="P120" s="68"/>
      <c r="Q120" s="69"/>
      <c r="R120" s="66"/>
      <c r="S120" s="67"/>
      <c r="T120" s="66"/>
      <c r="U120" s="66"/>
      <c r="V120" s="96"/>
      <c r="W120" s="96"/>
      <c r="X120" s="66"/>
      <c r="Y120" s="25"/>
      <c r="Z120" s="1" t="str">
        <f t="shared" si="36"/>
        <v/>
      </c>
      <c r="AA120" s="1" t="str">
        <f t="shared" si="37"/>
        <v/>
      </c>
      <c r="AB120" s="1" t="str">
        <f t="shared" si="38"/>
        <v/>
      </c>
      <c r="AC120" s="1" t="str">
        <f t="shared" si="39"/>
        <v/>
      </c>
      <c r="AD120" s="1" t="str">
        <f t="shared" si="40"/>
        <v/>
      </c>
      <c r="AE120" s="1" t="str">
        <f t="shared" si="41"/>
        <v/>
      </c>
      <c r="AF120" s="1" t="str">
        <f t="shared" si="42"/>
        <v/>
      </c>
      <c r="AG120" s="1" t="str">
        <f t="shared" si="43"/>
        <v/>
      </c>
      <c r="AH120" s="1" t="str">
        <f t="shared" si="44"/>
        <v/>
      </c>
      <c r="AI120" s="1" t="str">
        <f t="shared" si="45"/>
        <v/>
      </c>
      <c r="AJ120" s="1" t="str">
        <f t="shared" si="46"/>
        <v/>
      </c>
      <c r="AK120" s="1" t="str">
        <f t="shared" si="47"/>
        <v/>
      </c>
      <c r="AL120" s="1"/>
      <c r="AM120" s="85"/>
      <c r="AN120" s="85"/>
      <c r="AO120" s="85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6"/>
      <c r="DL120" s="86"/>
      <c r="DM120" s="86"/>
      <c r="DN120" s="86"/>
      <c r="DO120" s="86"/>
      <c r="DP120" s="86"/>
      <c r="DQ120" s="86"/>
      <c r="DR120" s="86"/>
      <c r="DS120" s="86"/>
      <c r="DT120" s="86"/>
      <c r="DU120" s="86"/>
      <c r="DV120" s="86"/>
      <c r="DW120" s="86"/>
      <c r="DX120" s="86"/>
      <c r="DY120" s="86"/>
      <c r="DZ120" s="86"/>
      <c r="EA120" s="86"/>
      <c r="EB120" s="86"/>
      <c r="EC120" s="86"/>
      <c r="ED120" s="86"/>
      <c r="EE120" s="86"/>
      <c r="EF120" s="86"/>
      <c r="EG120" s="86"/>
      <c r="EH120" s="86"/>
      <c r="EI120" s="86"/>
      <c r="EJ120" s="86"/>
      <c r="EK120" s="86"/>
      <c r="EL120" s="86"/>
      <c r="EM120" s="86"/>
      <c r="EN120" s="86"/>
      <c r="EO120" s="86"/>
      <c r="EP120" s="86"/>
      <c r="EQ120" s="86"/>
      <c r="ER120" s="86"/>
      <c r="ES120" s="86"/>
      <c r="ET120" s="86"/>
      <c r="EU120" s="86"/>
      <c r="EV120" s="86"/>
      <c r="EW120" s="86"/>
      <c r="EX120" s="86"/>
      <c r="EY120" s="86"/>
      <c r="EZ120" s="86"/>
      <c r="FA120" s="86"/>
      <c r="FB120" s="86"/>
      <c r="FC120" s="86"/>
      <c r="FD120" s="86"/>
      <c r="FE120" s="86"/>
      <c r="FF120" s="86"/>
      <c r="FG120" s="86"/>
      <c r="FH120" s="86"/>
      <c r="FI120" s="86"/>
      <c r="FJ120" s="86"/>
      <c r="FK120" s="86"/>
      <c r="FL120" s="86"/>
      <c r="FM120" s="86"/>
      <c r="FN120" s="86"/>
      <c r="FO120" s="86"/>
      <c r="FP120" s="86"/>
      <c r="FQ120" s="86"/>
      <c r="FR120" s="86"/>
      <c r="FS120" s="86"/>
      <c r="FT120" s="86"/>
      <c r="FU120" s="86"/>
      <c r="FV120" s="86"/>
      <c r="FW120" s="86"/>
      <c r="FX120" s="86"/>
      <c r="FY120" s="86"/>
      <c r="FZ120" s="86"/>
      <c r="GA120" s="86"/>
      <c r="GB120" s="86"/>
      <c r="GC120" s="86"/>
      <c r="GD120" s="86"/>
      <c r="GE120" s="86"/>
      <c r="GF120" s="86"/>
      <c r="GG120" s="86"/>
      <c r="GH120" s="86"/>
      <c r="GI120" s="86"/>
      <c r="GJ120" s="86"/>
      <c r="GK120" s="86"/>
      <c r="GL120" s="86"/>
      <c r="GM120" s="86"/>
      <c r="GN120" s="86"/>
      <c r="GO120" s="86"/>
      <c r="GP120" s="86"/>
      <c r="GQ120" s="86"/>
      <c r="GR120" s="86"/>
      <c r="GS120" s="86"/>
      <c r="GT120" s="86"/>
      <c r="GU120" s="86"/>
      <c r="GV120" s="86"/>
      <c r="GW120" s="86"/>
      <c r="GX120" s="86"/>
      <c r="GY120" s="86"/>
      <c r="GZ120" s="86"/>
      <c r="HA120" s="86"/>
      <c r="HB120" s="86"/>
      <c r="HC120" s="86"/>
      <c r="HD120" s="86"/>
      <c r="HE120" s="86"/>
      <c r="HF120" s="86"/>
      <c r="HG120" s="86"/>
      <c r="HH120" s="86"/>
      <c r="HI120" s="86"/>
      <c r="HJ120" s="86"/>
      <c r="HK120" s="86"/>
      <c r="HL120" s="86"/>
      <c r="HM120" s="86"/>
      <c r="HN120" s="86"/>
      <c r="HO120" s="86"/>
      <c r="HP120" s="86"/>
      <c r="HQ120" s="86"/>
      <c r="HR120" s="86"/>
      <c r="HS120" s="86"/>
      <c r="HT120" s="86"/>
      <c r="HU120" s="86"/>
      <c r="HV120" s="86"/>
      <c r="HW120" s="86"/>
      <c r="HX120" s="86"/>
      <c r="HY120" s="86"/>
      <c r="HZ120" s="86"/>
      <c r="IA120" s="86"/>
      <c r="IB120" s="86"/>
      <c r="IC120" s="86"/>
      <c r="ID120" s="86"/>
      <c r="IE120" s="86"/>
      <c r="IF120" s="86"/>
      <c r="IG120" s="86"/>
      <c r="IH120" s="86"/>
      <c r="II120" s="86"/>
      <c r="IJ120" s="86"/>
      <c r="IK120" s="86"/>
      <c r="IL120" s="86"/>
      <c r="IM120" s="86"/>
      <c r="IN120" s="86"/>
    </row>
    <row r="121" spans="1:248" s="87" customFormat="1" ht="17.399999999999999">
      <c r="A121" s="62"/>
      <c r="B121" s="62"/>
      <c r="C121" s="70"/>
      <c r="D121" s="63"/>
      <c r="E121" s="62"/>
      <c r="F121" s="62"/>
      <c r="G121" s="64"/>
      <c r="H121" s="66"/>
      <c r="I121" s="64"/>
      <c r="J121" s="62"/>
      <c r="K121" s="66"/>
      <c r="L121" s="67"/>
      <c r="M121" s="64"/>
      <c r="N121" s="75"/>
      <c r="O121" s="68"/>
      <c r="P121" s="68"/>
      <c r="Q121" s="69"/>
      <c r="R121" s="66"/>
      <c r="S121" s="67"/>
      <c r="T121" s="66"/>
      <c r="U121" s="66"/>
      <c r="V121" s="96"/>
      <c r="W121" s="96"/>
      <c r="X121" s="66"/>
      <c r="Y121" s="25"/>
      <c r="Z121" s="1" t="str">
        <f t="shared" si="36"/>
        <v/>
      </c>
      <c r="AA121" s="1" t="str">
        <f t="shared" si="37"/>
        <v/>
      </c>
      <c r="AB121" s="1" t="str">
        <f t="shared" si="38"/>
        <v/>
      </c>
      <c r="AC121" s="1" t="str">
        <f t="shared" si="39"/>
        <v/>
      </c>
      <c r="AD121" s="1" t="str">
        <f t="shared" si="40"/>
        <v/>
      </c>
      <c r="AE121" s="1" t="str">
        <f t="shared" si="41"/>
        <v/>
      </c>
      <c r="AF121" s="1" t="str">
        <f t="shared" si="42"/>
        <v/>
      </c>
      <c r="AG121" s="1" t="str">
        <f t="shared" si="43"/>
        <v/>
      </c>
      <c r="AH121" s="1" t="str">
        <f t="shared" si="44"/>
        <v/>
      </c>
      <c r="AI121" s="1" t="str">
        <f t="shared" si="45"/>
        <v/>
      </c>
      <c r="AJ121" s="1" t="str">
        <f t="shared" si="46"/>
        <v/>
      </c>
      <c r="AK121" s="1" t="str">
        <f t="shared" si="47"/>
        <v/>
      </c>
      <c r="AL121" s="1"/>
      <c r="AM121" s="85"/>
      <c r="AN121" s="85"/>
      <c r="AO121" s="85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6"/>
      <c r="DD121" s="86"/>
      <c r="DE121" s="86"/>
      <c r="DF121" s="86"/>
      <c r="DG121" s="86"/>
      <c r="DH121" s="86"/>
      <c r="DI121" s="86"/>
      <c r="DJ121" s="86"/>
      <c r="DK121" s="86"/>
      <c r="DL121" s="86"/>
      <c r="DM121" s="86"/>
      <c r="DN121" s="86"/>
      <c r="DO121" s="86"/>
      <c r="DP121" s="86"/>
      <c r="DQ121" s="86"/>
      <c r="DR121" s="86"/>
      <c r="DS121" s="86"/>
      <c r="DT121" s="86"/>
      <c r="DU121" s="86"/>
      <c r="DV121" s="86"/>
      <c r="DW121" s="86"/>
      <c r="DX121" s="86"/>
      <c r="DY121" s="86"/>
      <c r="DZ121" s="86"/>
      <c r="EA121" s="86"/>
      <c r="EB121" s="86"/>
      <c r="EC121" s="86"/>
      <c r="ED121" s="86"/>
      <c r="EE121" s="86"/>
      <c r="EF121" s="86"/>
      <c r="EG121" s="86"/>
      <c r="EH121" s="86"/>
      <c r="EI121" s="86"/>
      <c r="EJ121" s="86"/>
      <c r="EK121" s="86"/>
      <c r="EL121" s="86"/>
      <c r="EM121" s="86"/>
      <c r="EN121" s="86"/>
      <c r="EO121" s="86"/>
      <c r="EP121" s="86"/>
      <c r="EQ121" s="86"/>
      <c r="ER121" s="86"/>
      <c r="ES121" s="86"/>
      <c r="ET121" s="86"/>
      <c r="EU121" s="86"/>
      <c r="EV121" s="86"/>
      <c r="EW121" s="86"/>
      <c r="EX121" s="86"/>
      <c r="EY121" s="86"/>
      <c r="EZ121" s="86"/>
      <c r="FA121" s="86"/>
      <c r="FB121" s="86"/>
      <c r="FC121" s="86"/>
      <c r="FD121" s="86"/>
      <c r="FE121" s="86"/>
      <c r="FF121" s="86"/>
      <c r="FG121" s="86"/>
      <c r="FH121" s="86"/>
      <c r="FI121" s="86"/>
      <c r="FJ121" s="86"/>
      <c r="FK121" s="86"/>
      <c r="FL121" s="86"/>
      <c r="FM121" s="86"/>
      <c r="FN121" s="86"/>
      <c r="FO121" s="86"/>
      <c r="FP121" s="86"/>
      <c r="FQ121" s="86"/>
      <c r="FR121" s="86"/>
      <c r="FS121" s="86"/>
      <c r="FT121" s="86"/>
      <c r="FU121" s="86"/>
      <c r="FV121" s="86"/>
      <c r="FW121" s="86"/>
      <c r="FX121" s="86"/>
      <c r="FY121" s="86"/>
      <c r="FZ121" s="86"/>
      <c r="GA121" s="86"/>
      <c r="GB121" s="86"/>
      <c r="GC121" s="86"/>
      <c r="GD121" s="86"/>
      <c r="GE121" s="86"/>
      <c r="GF121" s="86"/>
      <c r="GG121" s="86"/>
      <c r="GH121" s="86"/>
      <c r="GI121" s="86"/>
      <c r="GJ121" s="86"/>
      <c r="GK121" s="86"/>
      <c r="GL121" s="86"/>
      <c r="GM121" s="86"/>
      <c r="GN121" s="86"/>
      <c r="GO121" s="86"/>
      <c r="GP121" s="86"/>
      <c r="GQ121" s="86"/>
      <c r="GR121" s="86"/>
      <c r="GS121" s="86"/>
      <c r="GT121" s="86"/>
      <c r="GU121" s="86"/>
      <c r="GV121" s="86"/>
      <c r="GW121" s="86"/>
      <c r="GX121" s="86"/>
      <c r="GY121" s="86"/>
      <c r="GZ121" s="86"/>
      <c r="HA121" s="86"/>
      <c r="HB121" s="86"/>
      <c r="HC121" s="86"/>
      <c r="HD121" s="86"/>
      <c r="HE121" s="86"/>
      <c r="HF121" s="86"/>
      <c r="HG121" s="86"/>
      <c r="HH121" s="86"/>
      <c r="HI121" s="86"/>
      <c r="HJ121" s="86"/>
      <c r="HK121" s="86"/>
      <c r="HL121" s="86"/>
      <c r="HM121" s="86"/>
      <c r="HN121" s="86"/>
      <c r="HO121" s="86"/>
      <c r="HP121" s="86"/>
      <c r="HQ121" s="86"/>
      <c r="HR121" s="86"/>
      <c r="HS121" s="86"/>
      <c r="HT121" s="86"/>
      <c r="HU121" s="86"/>
      <c r="HV121" s="86"/>
      <c r="HW121" s="86"/>
      <c r="HX121" s="86"/>
      <c r="HY121" s="86"/>
      <c r="HZ121" s="86"/>
      <c r="IA121" s="86"/>
      <c r="IB121" s="86"/>
      <c r="IC121" s="86"/>
      <c r="ID121" s="86"/>
      <c r="IE121" s="86"/>
      <c r="IF121" s="86"/>
      <c r="IG121" s="86"/>
      <c r="IH121" s="86"/>
      <c r="II121" s="86"/>
      <c r="IJ121" s="86"/>
      <c r="IK121" s="86"/>
      <c r="IL121" s="86"/>
      <c r="IM121" s="86"/>
      <c r="IN121" s="86"/>
    </row>
    <row r="122" spans="1:248" s="87" customFormat="1" ht="17.399999999999999">
      <c r="A122" s="62"/>
      <c r="B122" s="62"/>
      <c r="C122" s="70"/>
      <c r="D122" s="63"/>
      <c r="E122" s="62"/>
      <c r="F122" s="62"/>
      <c r="G122" s="64"/>
      <c r="H122" s="66"/>
      <c r="I122" s="64"/>
      <c r="J122" s="62"/>
      <c r="K122" s="66"/>
      <c r="L122" s="67"/>
      <c r="M122" s="64"/>
      <c r="N122" s="75"/>
      <c r="O122" s="68"/>
      <c r="P122" s="68"/>
      <c r="Q122" s="69"/>
      <c r="R122" s="66"/>
      <c r="S122" s="67"/>
      <c r="T122" s="66"/>
      <c r="U122" s="66"/>
      <c r="V122" s="96"/>
      <c r="W122" s="96"/>
      <c r="X122" s="66"/>
      <c r="Y122" s="25"/>
      <c r="Z122" s="1" t="str">
        <f t="shared" si="36"/>
        <v/>
      </c>
      <c r="AA122" s="1" t="str">
        <f t="shared" si="37"/>
        <v/>
      </c>
      <c r="AB122" s="1" t="str">
        <f t="shared" si="38"/>
        <v/>
      </c>
      <c r="AC122" s="1" t="str">
        <f t="shared" si="39"/>
        <v/>
      </c>
      <c r="AD122" s="1" t="str">
        <f t="shared" si="40"/>
        <v/>
      </c>
      <c r="AE122" s="1" t="str">
        <f t="shared" si="41"/>
        <v/>
      </c>
      <c r="AF122" s="1" t="str">
        <f t="shared" si="42"/>
        <v/>
      </c>
      <c r="AG122" s="1" t="str">
        <f t="shared" si="43"/>
        <v/>
      </c>
      <c r="AH122" s="1" t="str">
        <f t="shared" si="44"/>
        <v/>
      </c>
      <c r="AI122" s="1" t="str">
        <f t="shared" si="45"/>
        <v/>
      </c>
      <c r="AJ122" s="1" t="str">
        <f t="shared" si="46"/>
        <v/>
      </c>
      <c r="AK122" s="1" t="str">
        <f t="shared" si="47"/>
        <v/>
      </c>
      <c r="AL122" s="1"/>
      <c r="AM122" s="85"/>
      <c r="AN122" s="85"/>
      <c r="AO122" s="85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6"/>
      <c r="DD122" s="86"/>
      <c r="DE122" s="86"/>
      <c r="DF122" s="86"/>
      <c r="DG122" s="86"/>
      <c r="DH122" s="86"/>
      <c r="DI122" s="86"/>
      <c r="DJ122" s="86"/>
      <c r="DK122" s="86"/>
      <c r="DL122" s="86"/>
      <c r="DM122" s="86"/>
      <c r="DN122" s="86"/>
      <c r="DO122" s="86"/>
      <c r="DP122" s="86"/>
      <c r="DQ122" s="86"/>
      <c r="DR122" s="86"/>
      <c r="DS122" s="86"/>
      <c r="DT122" s="86"/>
      <c r="DU122" s="86"/>
      <c r="DV122" s="86"/>
      <c r="DW122" s="86"/>
      <c r="DX122" s="86"/>
      <c r="DY122" s="86"/>
      <c r="DZ122" s="86"/>
      <c r="EA122" s="86"/>
      <c r="EB122" s="86"/>
      <c r="EC122" s="86"/>
      <c r="ED122" s="86"/>
      <c r="EE122" s="86"/>
      <c r="EF122" s="86"/>
      <c r="EG122" s="86"/>
      <c r="EH122" s="86"/>
      <c r="EI122" s="86"/>
      <c r="EJ122" s="86"/>
      <c r="EK122" s="86"/>
      <c r="EL122" s="86"/>
      <c r="EM122" s="86"/>
      <c r="EN122" s="86"/>
      <c r="EO122" s="86"/>
      <c r="EP122" s="86"/>
      <c r="EQ122" s="86"/>
      <c r="ER122" s="86"/>
      <c r="ES122" s="86"/>
      <c r="ET122" s="86"/>
      <c r="EU122" s="86"/>
      <c r="EV122" s="86"/>
      <c r="EW122" s="86"/>
      <c r="EX122" s="86"/>
      <c r="EY122" s="86"/>
      <c r="EZ122" s="86"/>
      <c r="FA122" s="86"/>
      <c r="FB122" s="86"/>
      <c r="FC122" s="86"/>
      <c r="FD122" s="86"/>
      <c r="FE122" s="86"/>
      <c r="FF122" s="86"/>
      <c r="FG122" s="86"/>
      <c r="FH122" s="86"/>
      <c r="FI122" s="86"/>
      <c r="FJ122" s="86"/>
      <c r="FK122" s="86"/>
      <c r="FL122" s="86"/>
      <c r="FM122" s="86"/>
      <c r="FN122" s="86"/>
      <c r="FO122" s="86"/>
      <c r="FP122" s="86"/>
      <c r="FQ122" s="86"/>
      <c r="FR122" s="86"/>
      <c r="FS122" s="86"/>
      <c r="FT122" s="86"/>
      <c r="FU122" s="86"/>
      <c r="FV122" s="86"/>
      <c r="FW122" s="86"/>
      <c r="FX122" s="86"/>
      <c r="FY122" s="86"/>
      <c r="FZ122" s="86"/>
      <c r="GA122" s="86"/>
      <c r="GB122" s="86"/>
      <c r="GC122" s="86"/>
      <c r="GD122" s="86"/>
      <c r="GE122" s="86"/>
      <c r="GF122" s="86"/>
      <c r="GG122" s="86"/>
      <c r="GH122" s="86"/>
      <c r="GI122" s="86"/>
      <c r="GJ122" s="86"/>
      <c r="GK122" s="86"/>
      <c r="GL122" s="86"/>
      <c r="GM122" s="86"/>
      <c r="GN122" s="86"/>
      <c r="GO122" s="86"/>
      <c r="GP122" s="86"/>
      <c r="GQ122" s="86"/>
      <c r="GR122" s="86"/>
      <c r="GS122" s="86"/>
      <c r="GT122" s="86"/>
      <c r="GU122" s="86"/>
      <c r="GV122" s="86"/>
      <c r="GW122" s="86"/>
      <c r="GX122" s="86"/>
      <c r="GY122" s="86"/>
      <c r="GZ122" s="86"/>
      <c r="HA122" s="86"/>
      <c r="HB122" s="86"/>
      <c r="HC122" s="86"/>
      <c r="HD122" s="86"/>
      <c r="HE122" s="86"/>
      <c r="HF122" s="86"/>
      <c r="HG122" s="86"/>
      <c r="HH122" s="86"/>
      <c r="HI122" s="86"/>
      <c r="HJ122" s="86"/>
      <c r="HK122" s="86"/>
      <c r="HL122" s="86"/>
      <c r="HM122" s="86"/>
      <c r="HN122" s="86"/>
      <c r="HO122" s="86"/>
      <c r="HP122" s="86"/>
      <c r="HQ122" s="86"/>
      <c r="HR122" s="86"/>
      <c r="HS122" s="86"/>
      <c r="HT122" s="86"/>
      <c r="HU122" s="86"/>
      <c r="HV122" s="86"/>
      <c r="HW122" s="86"/>
      <c r="HX122" s="86"/>
      <c r="HY122" s="86"/>
      <c r="HZ122" s="86"/>
      <c r="IA122" s="86"/>
      <c r="IB122" s="86"/>
      <c r="IC122" s="86"/>
      <c r="ID122" s="86"/>
      <c r="IE122" s="86"/>
      <c r="IF122" s="86"/>
      <c r="IG122" s="86"/>
      <c r="IH122" s="86"/>
      <c r="II122" s="86"/>
      <c r="IJ122" s="86"/>
      <c r="IK122" s="86"/>
      <c r="IL122" s="86"/>
      <c r="IM122" s="86"/>
      <c r="IN122" s="86"/>
    </row>
    <row r="123" spans="1:248" s="90" customFormat="1" ht="17.399999999999999">
      <c r="A123" s="62"/>
      <c r="B123" s="62"/>
      <c r="C123" s="63"/>
      <c r="D123" s="63"/>
      <c r="E123" s="62"/>
      <c r="F123" s="62"/>
      <c r="G123" s="64"/>
      <c r="H123" s="64"/>
      <c r="I123" s="64"/>
      <c r="J123" s="65"/>
      <c r="K123" s="66"/>
      <c r="L123" s="67"/>
      <c r="M123" s="64"/>
      <c r="N123" s="75"/>
      <c r="O123" s="68"/>
      <c r="P123" s="68"/>
      <c r="Q123" s="69"/>
      <c r="R123" s="66"/>
      <c r="S123" s="67"/>
      <c r="T123" s="66"/>
      <c r="U123" s="66"/>
      <c r="V123" s="96"/>
      <c r="W123" s="96"/>
      <c r="X123" s="66"/>
      <c r="Y123" s="53"/>
      <c r="Z123" s="54" t="str">
        <f t="shared" si="36"/>
        <v/>
      </c>
      <c r="AA123" s="54" t="str">
        <f t="shared" si="37"/>
        <v/>
      </c>
      <c r="AB123" s="54" t="str">
        <f t="shared" si="38"/>
        <v/>
      </c>
      <c r="AC123" s="54" t="str">
        <f t="shared" si="39"/>
        <v/>
      </c>
      <c r="AD123" s="54" t="str">
        <f t="shared" si="40"/>
        <v/>
      </c>
      <c r="AE123" s="1" t="str">
        <f t="shared" si="41"/>
        <v/>
      </c>
      <c r="AF123" s="54" t="str">
        <f t="shared" si="42"/>
        <v/>
      </c>
      <c r="AG123" s="54" t="str">
        <f t="shared" si="43"/>
        <v/>
      </c>
      <c r="AH123" s="54" t="str">
        <f t="shared" si="44"/>
        <v/>
      </c>
      <c r="AI123" s="54" t="str">
        <f t="shared" si="45"/>
        <v/>
      </c>
      <c r="AJ123" s="54" t="str">
        <f t="shared" si="46"/>
        <v/>
      </c>
      <c r="AK123" s="54" t="str">
        <f t="shared" si="47"/>
        <v/>
      </c>
      <c r="AL123" s="54"/>
      <c r="AM123" s="88"/>
      <c r="AN123" s="88"/>
      <c r="AO123" s="88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89"/>
      <c r="FG123" s="89"/>
      <c r="FH123" s="89"/>
      <c r="FI123" s="89"/>
      <c r="FJ123" s="89"/>
      <c r="FK123" s="89"/>
      <c r="FL123" s="89"/>
      <c r="FM123" s="89"/>
      <c r="FN123" s="89"/>
      <c r="FO123" s="89"/>
      <c r="FP123" s="89"/>
      <c r="FQ123" s="89"/>
      <c r="FR123" s="89"/>
      <c r="FS123" s="89"/>
      <c r="FT123" s="89"/>
      <c r="FU123" s="89"/>
      <c r="FV123" s="89"/>
      <c r="FW123" s="89"/>
      <c r="FX123" s="89"/>
      <c r="FY123" s="89"/>
      <c r="FZ123" s="89"/>
      <c r="GA123" s="89"/>
      <c r="GB123" s="89"/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</row>
    <row r="124" spans="1:248" s="90" customFormat="1" ht="18">
      <c r="A124" s="71"/>
      <c r="B124" s="62"/>
      <c r="C124" s="63"/>
      <c r="D124" s="63"/>
      <c r="E124" s="62"/>
      <c r="F124" s="62"/>
      <c r="G124" s="64"/>
      <c r="H124" s="66"/>
      <c r="I124" s="66"/>
      <c r="J124" s="62"/>
      <c r="K124" s="66"/>
      <c r="L124" s="67"/>
      <c r="M124" s="64"/>
      <c r="N124" s="75"/>
      <c r="O124" s="68"/>
      <c r="P124" s="68"/>
      <c r="Q124" s="69"/>
      <c r="R124" s="66"/>
      <c r="S124" s="67"/>
      <c r="T124" s="66"/>
      <c r="U124" s="66"/>
      <c r="V124" s="96"/>
      <c r="W124" s="96"/>
      <c r="X124" s="66"/>
      <c r="Y124" s="25"/>
      <c r="Z124" s="1" t="str">
        <f t="shared" si="36"/>
        <v/>
      </c>
      <c r="AA124" s="1" t="str">
        <f t="shared" si="37"/>
        <v/>
      </c>
      <c r="AB124" s="1" t="str">
        <f t="shared" si="38"/>
        <v/>
      </c>
      <c r="AC124" s="1" t="str">
        <f t="shared" si="39"/>
        <v/>
      </c>
      <c r="AD124" s="1" t="str">
        <f t="shared" si="40"/>
        <v/>
      </c>
      <c r="AE124" s="1" t="str">
        <f t="shared" si="41"/>
        <v/>
      </c>
      <c r="AF124" s="1" t="str">
        <f t="shared" si="42"/>
        <v/>
      </c>
      <c r="AG124" s="1" t="str">
        <f t="shared" si="43"/>
        <v/>
      </c>
      <c r="AH124" s="1" t="str">
        <f t="shared" si="44"/>
        <v/>
      </c>
      <c r="AI124" s="1" t="str">
        <f t="shared" si="45"/>
        <v/>
      </c>
      <c r="AJ124" s="1" t="str">
        <f t="shared" si="46"/>
        <v/>
      </c>
      <c r="AK124" s="1" t="str">
        <f t="shared" si="47"/>
        <v/>
      </c>
      <c r="AL124" s="25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89"/>
      <c r="FG124" s="89"/>
      <c r="FH124" s="89"/>
      <c r="FI124" s="89"/>
      <c r="FJ124" s="89"/>
      <c r="FK124" s="89"/>
      <c r="FL124" s="89"/>
      <c r="FM124" s="89"/>
      <c r="FN124" s="89"/>
      <c r="FO124" s="89"/>
      <c r="FP124" s="89"/>
      <c r="FQ124" s="89"/>
      <c r="FR124" s="89"/>
      <c r="FS124" s="89"/>
      <c r="FT124" s="89"/>
      <c r="FU124" s="89"/>
      <c r="FV124" s="89"/>
      <c r="FW124" s="89"/>
      <c r="FX124" s="89"/>
      <c r="FY124" s="89"/>
      <c r="FZ124" s="89"/>
      <c r="GA124" s="89"/>
      <c r="GB124" s="89"/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</row>
    <row r="125" spans="1:248" s="90" customFormat="1" ht="17.399999999999999">
      <c r="A125" s="62"/>
      <c r="B125" s="62"/>
      <c r="C125" s="63"/>
      <c r="D125" s="63"/>
      <c r="E125" s="62"/>
      <c r="F125" s="62"/>
      <c r="G125" s="64"/>
      <c r="H125" s="64"/>
      <c r="I125" s="64"/>
      <c r="J125" s="65"/>
      <c r="K125" s="66"/>
      <c r="L125" s="67"/>
      <c r="M125" s="64"/>
      <c r="N125" s="75"/>
      <c r="O125" s="68"/>
      <c r="P125" s="68"/>
      <c r="Q125" s="69"/>
      <c r="R125" s="66"/>
      <c r="S125" s="67"/>
      <c r="T125" s="66"/>
      <c r="U125" s="66"/>
      <c r="V125" s="96"/>
      <c r="W125" s="96"/>
      <c r="X125" s="66"/>
      <c r="Y125" s="53"/>
      <c r="Z125" s="54" t="str">
        <f t="shared" si="36"/>
        <v/>
      </c>
      <c r="AA125" s="54" t="str">
        <f t="shared" si="37"/>
        <v/>
      </c>
      <c r="AB125" s="54" t="str">
        <f t="shared" si="38"/>
        <v/>
      </c>
      <c r="AC125" s="54" t="str">
        <f t="shared" si="39"/>
        <v/>
      </c>
      <c r="AD125" s="54" t="str">
        <f t="shared" si="40"/>
        <v/>
      </c>
      <c r="AE125" s="1" t="str">
        <f t="shared" si="41"/>
        <v/>
      </c>
      <c r="AF125" s="54" t="str">
        <f t="shared" si="42"/>
        <v/>
      </c>
      <c r="AG125" s="54" t="str">
        <f t="shared" si="43"/>
        <v/>
      </c>
      <c r="AH125" s="54" t="str">
        <f t="shared" si="44"/>
        <v/>
      </c>
      <c r="AI125" s="54" t="str">
        <f t="shared" si="45"/>
        <v/>
      </c>
      <c r="AJ125" s="54" t="str">
        <f t="shared" si="46"/>
        <v/>
      </c>
      <c r="AK125" s="54" t="str">
        <f t="shared" si="47"/>
        <v/>
      </c>
      <c r="AL125" s="54"/>
      <c r="AM125" s="88"/>
      <c r="AN125" s="88"/>
      <c r="AO125" s="88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89"/>
      <c r="FR125" s="89"/>
      <c r="FS125" s="89"/>
      <c r="FT125" s="89"/>
      <c r="FU125" s="89"/>
      <c r="FV125" s="89"/>
      <c r="FW125" s="89"/>
      <c r="FX125" s="89"/>
      <c r="FY125" s="89"/>
      <c r="FZ125" s="89"/>
      <c r="GA125" s="89"/>
      <c r="GB125" s="89"/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</row>
    <row r="126" spans="1:248" s="73" customFormat="1" ht="17.399999999999999">
      <c r="A126" s="62"/>
      <c r="B126" s="62"/>
      <c r="C126" s="63"/>
      <c r="D126" s="63"/>
      <c r="E126" s="62"/>
      <c r="F126" s="62"/>
      <c r="G126" s="64"/>
      <c r="H126" s="66"/>
      <c r="I126" s="66"/>
      <c r="J126" s="65"/>
      <c r="K126" s="66"/>
      <c r="L126" s="67"/>
      <c r="M126" s="64"/>
      <c r="N126" s="75"/>
      <c r="O126" s="68"/>
      <c r="P126" s="68"/>
      <c r="Q126" s="69"/>
      <c r="R126" s="66"/>
      <c r="S126" s="67"/>
      <c r="T126" s="66"/>
      <c r="U126" s="66"/>
      <c r="V126" s="96"/>
      <c r="W126" s="96"/>
      <c r="X126" s="66"/>
      <c r="Y126" s="25"/>
      <c r="Z126" s="1" t="str">
        <f t="shared" si="36"/>
        <v/>
      </c>
      <c r="AA126" s="1" t="str">
        <f t="shared" si="37"/>
        <v/>
      </c>
      <c r="AB126" s="1" t="str">
        <f t="shared" si="38"/>
        <v/>
      </c>
      <c r="AC126" s="1" t="str">
        <f t="shared" si="39"/>
        <v/>
      </c>
      <c r="AD126" s="1" t="str">
        <f t="shared" si="40"/>
        <v/>
      </c>
      <c r="AE126" s="1" t="str">
        <f t="shared" si="41"/>
        <v/>
      </c>
      <c r="AF126" s="1" t="str">
        <f t="shared" si="42"/>
        <v/>
      </c>
      <c r="AG126" s="1" t="str">
        <f t="shared" si="43"/>
        <v/>
      </c>
      <c r="AH126" s="1" t="str">
        <f t="shared" si="44"/>
        <v/>
      </c>
      <c r="AI126" s="1" t="str">
        <f t="shared" si="45"/>
        <v/>
      </c>
      <c r="AJ126" s="1" t="str">
        <f t="shared" si="46"/>
        <v/>
      </c>
      <c r="AK126" s="1" t="str">
        <f t="shared" si="47"/>
        <v/>
      </c>
      <c r="AL126" s="25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</row>
    <row r="127" spans="1:248" s="73" customFormat="1" ht="17.399999999999999">
      <c r="A127" s="62"/>
      <c r="B127" s="62"/>
      <c r="C127" s="70"/>
      <c r="D127" s="63"/>
      <c r="E127" s="62"/>
      <c r="F127" s="62"/>
      <c r="G127" s="64"/>
      <c r="H127" s="66"/>
      <c r="I127" s="64"/>
      <c r="J127" s="62"/>
      <c r="K127" s="66"/>
      <c r="L127" s="67"/>
      <c r="M127" s="64"/>
      <c r="N127" s="75"/>
      <c r="O127" s="68"/>
      <c r="P127" s="68"/>
      <c r="Q127" s="69"/>
      <c r="R127" s="66"/>
      <c r="S127" s="67"/>
      <c r="T127" s="66"/>
      <c r="U127" s="66"/>
      <c r="V127" s="96"/>
      <c r="W127" s="96"/>
      <c r="X127" s="66"/>
      <c r="Y127" s="25"/>
      <c r="Z127" s="1" t="str">
        <f t="shared" si="36"/>
        <v/>
      </c>
      <c r="AA127" s="1" t="str">
        <f t="shared" si="37"/>
        <v/>
      </c>
      <c r="AB127" s="1" t="str">
        <f t="shared" si="38"/>
        <v/>
      </c>
      <c r="AC127" s="1" t="str">
        <f t="shared" si="39"/>
        <v/>
      </c>
      <c r="AD127" s="1" t="str">
        <f t="shared" si="40"/>
        <v/>
      </c>
      <c r="AE127" s="1" t="str">
        <f t="shared" si="41"/>
        <v/>
      </c>
      <c r="AF127" s="1" t="str">
        <f t="shared" si="42"/>
        <v/>
      </c>
      <c r="AG127" s="1" t="str">
        <f t="shared" si="43"/>
        <v/>
      </c>
      <c r="AH127" s="1" t="str">
        <f t="shared" si="44"/>
        <v/>
      </c>
      <c r="AI127" s="1" t="str">
        <f t="shared" si="45"/>
        <v/>
      </c>
      <c r="AJ127" s="1" t="str">
        <f t="shared" si="46"/>
        <v/>
      </c>
      <c r="AK127" s="1" t="str">
        <f t="shared" si="47"/>
        <v/>
      </c>
      <c r="AL127" s="25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  <c r="BZ127" s="82"/>
      <c r="CA127" s="82"/>
      <c r="CB127" s="82"/>
      <c r="CC127" s="82"/>
      <c r="CD127" s="82"/>
      <c r="CE127" s="82"/>
      <c r="CF127" s="82"/>
      <c r="CG127" s="82"/>
      <c r="CH127" s="82"/>
      <c r="CI127" s="82"/>
      <c r="CJ127" s="82"/>
      <c r="CK127" s="82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82"/>
      <c r="DK127" s="82"/>
      <c r="DL127" s="82"/>
      <c r="DM127" s="82"/>
      <c r="DN127" s="82"/>
      <c r="DO127" s="82"/>
      <c r="DP127" s="82"/>
      <c r="DQ127" s="82"/>
      <c r="DR127" s="82"/>
      <c r="DS127" s="82"/>
      <c r="DT127" s="82"/>
      <c r="DU127" s="82"/>
      <c r="DV127" s="82"/>
      <c r="DW127" s="82"/>
      <c r="DX127" s="82"/>
      <c r="DY127" s="82"/>
      <c r="DZ127" s="82"/>
      <c r="EA127" s="82"/>
      <c r="EB127" s="82"/>
      <c r="EC127" s="82"/>
      <c r="ED127" s="82"/>
      <c r="EE127" s="82"/>
      <c r="EF127" s="82"/>
      <c r="EG127" s="82"/>
      <c r="EH127" s="82"/>
      <c r="EI127" s="82"/>
      <c r="EJ127" s="82"/>
      <c r="EK127" s="82"/>
      <c r="EL127" s="82"/>
      <c r="EM127" s="82"/>
      <c r="EN127" s="82"/>
      <c r="EO127" s="82"/>
      <c r="EP127" s="82"/>
      <c r="EQ127" s="82"/>
      <c r="ER127" s="82"/>
      <c r="ES127" s="82"/>
      <c r="ET127" s="82"/>
      <c r="EU127" s="82"/>
      <c r="EV127" s="82"/>
      <c r="EW127" s="82"/>
      <c r="EX127" s="82"/>
      <c r="EY127" s="82"/>
      <c r="EZ127" s="82"/>
      <c r="FA127" s="82"/>
      <c r="FB127" s="82"/>
      <c r="FC127" s="82"/>
      <c r="FD127" s="82"/>
      <c r="FE127" s="82"/>
      <c r="FF127" s="82"/>
      <c r="FG127" s="82"/>
      <c r="FH127" s="82"/>
      <c r="FI127" s="82"/>
      <c r="FJ127" s="82"/>
      <c r="FK127" s="82"/>
      <c r="FL127" s="82"/>
      <c r="FM127" s="82"/>
      <c r="FN127" s="82"/>
      <c r="FO127" s="82"/>
      <c r="FP127" s="82"/>
      <c r="FQ127" s="82"/>
      <c r="FR127" s="82"/>
      <c r="FS127" s="82"/>
      <c r="FT127" s="82"/>
      <c r="FU127" s="82"/>
      <c r="FV127" s="82"/>
      <c r="FW127" s="82"/>
      <c r="FX127" s="82"/>
      <c r="FY127" s="82"/>
      <c r="FZ127" s="82"/>
      <c r="GA127" s="82"/>
      <c r="GB127" s="82"/>
      <c r="GC127" s="82"/>
      <c r="GD127" s="82"/>
      <c r="GE127" s="82"/>
      <c r="GF127" s="82"/>
      <c r="GG127" s="82"/>
      <c r="GH127" s="82"/>
      <c r="GI127" s="82"/>
      <c r="GJ127" s="82"/>
      <c r="GK127" s="82"/>
      <c r="GL127" s="82"/>
      <c r="GM127" s="82"/>
      <c r="GN127" s="82"/>
      <c r="GO127" s="82"/>
      <c r="GP127" s="82"/>
      <c r="GQ127" s="82"/>
      <c r="GR127" s="82"/>
      <c r="GS127" s="82"/>
      <c r="GT127" s="82"/>
      <c r="GU127" s="82"/>
      <c r="GV127" s="82"/>
      <c r="GW127" s="82"/>
      <c r="GX127" s="82"/>
      <c r="GY127" s="82"/>
      <c r="GZ127" s="82"/>
      <c r="HA127" s="82"/>
      <c r="HB127" s="82"/>
      <c r="HC127" s="82"/>
      <c r="HD127" s="82"/>
      <c r="HE127" s="82"/>
      <c r="HF127" s="82"/>
      <c r="HG127" s="82"/>
      <c r="HH127" s="82"/>
      <c r="HI127" s="82"/>
      <c r="HJ127" s="82"/>
      <c r="HK127" s="82"/>
      <c r="HL127" s="82"/>
      <c r="HM127" s="82"/>
      <c r="HN127" s="82"/>
      <c r="HO127" s="82"/>
      <c r="HP127" s="82"/>
      <c r="HQ127" s="82"/>
      <c r="HR127" s="82"/>
      <c r="HS127" s="82"/>
      <c r="HT127" s="82"/>
      <c r="HU127" s="82"/>
      <c r="HV127" s="82"/>
      <c r="HW127" s="82"/>
      <c r="HX127" s="82"/>
      <c r="HY127" s="82"/>
      <c r="HZ127" s="82"/>
      <c r="IA127" s="82"/>
      <c r="IB127" s="82"/>
      <c r="IC127" s="82"/>
      <c r="ID127" s="82"/>
      <c r="IE127" s="82"/>
      <c r="IF127" s="82"/>
      <c r="IG127" s="82"/>
      <c r="IH127" s="82"/>
      <c r="II127" s="82"/>
      <c r="IJ127" s="82"/>
      <c r="IK127" s="82"/>
      <c r="IL127" s="82"/>
      <c r="IM127" s="82"/>
      <c r="IN127" s="82"/>
    </row>
    <row r="128" spans="1:248" s="73" customFormat="1" ht="17.399999999999999">
      <c r="A128" s="62"/>
      <c r="B128" s="62"/>
      <c r="C128" s="70"/>
      <c r="D128" s="63"/>
      <c r="E128" s="62"/>
      <c r="F128" s="62"/>
      <c r="G128" s="64"/>
      <c r="H128" s="66"/>
      <c r="I128" s="64"/>
      <c r="J128" s="62"/>
      <c r="K128" s="66"/>
      <c r="L128" s="67"/>
      <c r="M128" s="64"/>
      <c r="N128" s="75"/>
      <c r="O128" s="68"/>
      <c r="P128" s="68"/>
      <c r="Q128" s="69"/>
      <c r="R128" s="66"/>
      <c r="S128" s="67"/>
      <c r="T128" s="66"/>
      <c r="U128" s="66"/>
      <c r="V128" s="96"/>
      <c r="W128" s="96"/>
      <c r="X128" s="66"/>
      <c r="Y128" s="25"/>
      <c r="Z128" s="1" t="str">
        <f t="shared" si="36"/>
        <v/>
      </c>
      <c r="AA128" s="1" t="str">
        <f t="shared" si="37"/>
        <v/>
      </c>
      <c r="AB128" s="1" t="str">
        <f t="shared" si="38"/>
        <v/>
      </c>
      <c r="AC128" s="1" t="str">
        <f t="shared" si="39"/>
        <v/>
      </c>
      <c r="AD128" s="1" t="str">
        <f t="shared" si="40"/>
        <v/>
      </c>
      <c r="AE128" s="1" t="str">
        <f t="shared" si="41"/>
        <v/>
      </c>
      <c r="AF128" s="1" t="str">
        <f t="shared" si="42"/>
        <v/>
      </c>
      <c r="AG128" s="1" t="str">
        <f t="shared" si="43"/>
        <v/>
      </c>
      <c r="AH128" s="1" t="str">
        <f t="shared" si="44"/>
        <v/>
      </c>
      <c r="AI128" s="1" t="str">
        <f t="shared" si="45"/>
        <v/>
      </c>
      <c r="AJ128" s="1" t="str">
        <f t="shared" si="46"/>
        <v/>
      </c>
      <c r="AK128" s="1" t="str">
        <f t="shared" si="47"/>
        <v/>
      </c>
      <c r="AL128" s="25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</row>
    <row r="129" spans="1:248" s="73" customFormat="1" ht="17.399999999999999">
      <c r="A129" s="62"/>
      <c r="B129" s="62"/>
      <c r="C129" s="63"/>
      <c r="D129" s="63"/>
      <c r="E129" s="62"/>
      <c r="F129" s="62"/>
      <c r="G129" s="64"/>
      <c r="H129" s="64"/>
      <c r="I129" s="64"/>
      <c r="J129" s="65"/>
      <c r="K129" s="66"/>
      <c r="L129" s="67"/>
      <c r="M129" s="64"/>
      <c r="N129" s="75"/>
      <c r="O129" s="68"/>
      <c r="P129" s="68"/>
      <c r="Q129" s="69"/>
      <c r="R129" s="66"/>
      <c r="S129" s="67"/>
      <c r="T129" s="66"/>
      <c r="U129" s="66"/>
      <c r="V129" s="96"/>
      <c r="W129" s="96"/>
      <c r="X129" s="66"/>
      <c r="Y129" s="53"/>
      <c r="Z129" s="54" t="str">
        <f t="shared" si="36"/>
        <v/>
      </c>
      <c r="AA129" s="54" t="str">
        <f t="shared" si="37"/>
        <v/>
      </c>
      <c r="AB129" s="54" t="str">
        <f t="shared" si="38"/>
        <v/>
      </c>
      <c r="AC129" s="54" t="str">
        <f t="shared" si="39"/>
        <v/>
      </c>
      <c r="AD129" s="54" t="str">
        <f t="shared" si="40"/>
        <v/>
      </c>
      <c r="AE129" s="1" t="str">
        <f t="shared" si="41"/>
        <v/>
      </c>
      <c r="AF129" s="54" t="str">
        <f t="shared" si="42"/>
        <v/>
      </c>
      <c r="AG129" s="54" t="str">
        <f t="shared" si="43"/>
        <v/>
      </c>
      <c r="AH129" s="54" t="str">
        <f t="shared" si="44"/>
        <v/>
      </c>
      <c r="AI129" s="54" t="str">
        <f t="shared" si="45"/>
        <v/>
      </c>
      <c r="AJ129" s="54" t="str">
        <f t="shared" si="46"/>
        <v/>
      </c>
      <c r="AK129" s="54" t="str">
        <f t="shared" si="47"/>
        <v/>
      </c>
      <c r="AL129" s="54"/>
      <c r="AM129" s="83"/>
      <c r="AN129" s="83"/>
      <c r="AO129" s="83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</row>
    <row r="130" spans="1:248" s="73" customFormat="1" ht="17.399999999999999">
      <c r="A130" s="62"/>
      <c r="B130" s="62"/>
      <c r="C130" s="63"/>
      <c r="D130" s="63"/>
      <c r="E130" s="62"/>
      <c r="F130" s="62"/>
      <c r="G130" s="64"/>
      <c r="H130" s="66"/>
      <c r="I130" s="66"/>
      <c r="J130" s="65"/>
      <c r="K130" s="66"/>
      <c r="L130" s="67"/>
      <c r="M130" s="64"/>
      <c r="N130" s="75"/>
      <c r="O130" s="68"/>
      <c r="P130" s="68"/>
      <c r="Q130" s="69"/>
      <c r="R130" s="66"/>
      <c r="S130" s="67"/>
      <c r="T130" s="66"/>
      <c r="U130" s="66"/>
      <c r="V130" s="96"/>
      <c r="W130" s="96"/>
      <c r="X130" s="66"/>
      <c r="Y130" s="25"/>
      <c r="Z130" s="1" t="str">
        <f t="shared" si="36"/>
        <v/>
      </c>
      <c r="AA130" s="1" t="str">
        <f t="shared" si="37"/>
        <v/>
      </c>
      <c r="AB130" s="1" t="str">
        <f t="shared" si="38"/>
        <v/>
      </c>
      <c r="AC130" s="1" t="str">
        <f t="shared" si="39"/>
        <v/>
      </c>
      <c r="AD130" s="1" t="str">
        <f t="shared" si="40"/>
        <v/>
      </c>
      <c r="AE130" s="1" t="str">
        <f t="shared" si="41"/>
        <v/>
      </c>
      <c r="AF130" s="1" t="str">
        <f t="shared" si="42"/>
        <v/>
      </c>
      <c r="AG130" s="1" t="str">
        <f t="shared" si="43"/>
        <v/>
      </c>
      <c r="AH130" s="1" t="str">
        <f t="shared" si="44"/>
        <v/>
      </c>
      <c r="AI130" s="1" t="str">
        <f t="shared" si="45"/>
        <v/>
      </c>
      <c r="AJ130" s="1" t="str">
        <f t="shared" si="46"/>
        <v/>
      </c>
      <c r="AK130" s="1" t="str">
        <f t="shared" si="47"/>
        <v/>
      </c>
      <c r="AL130" s="25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</row>
    <row r="131" spans="1:248" s="73" customFormat="1" ht="17.399999999999999">
      <c r="A131" s="62"/>
      <c r="B131" s="62"/>
      <c r="C131" s="70"/>
      <c r="D131" s="63"/>
      <c r="E131" s="62"/>
      <c r="F131" s="62"/>
      <c r="G131" s="64"/>
      <c r="H131" s="66"/>
      <c r="I131" s="64"/>
      <c r="J131" s="62"/>
      <c r="K131" s="66"/>
      <c r="L131" s="67"/>
      <c r="M131" s="64"/>
      <c r="N131" s="75"/>
      <c r="O131" s="68"/>
      <c r="P131" s="68"/>
      <c r="Q131" s="69"/>
      <c r="R131" s="66"/>
      <c r="S131" s="67"/>
      <c r="T131" s="66"/>
      <c r="U131" s="66"/>
      <c r="V131" s="96"/>
      <c r="W131" s="96"/>
      <c r="X131" s="66"/>
      <c r="Y131" s="25"/>
      <c r="Z131" s="1" t="str">
        <f t="shared" si="36"/>
        <v/>
      </c>
      <c r="AA131" s="1" t="str">
        <f t="shared" si="37"/>
        <v/>
      </c>
      <c r="AB131" s="1" t="str">
        <f t="shared" si="38"/>
        <v/>
      </c>
      <c r="AC131" s="1" t="str">
        <f t="shared" si="39"/>
        <v/>
      </c>
      <c r="AD131" s="1" t="str">
        <f t="shared" si="40"/>
        <v/>
      </c>
      <c r="AE131" s="1" t="str">
        <f t="shared" si="41"/>
        <v/>
      </c>
      <c r="AF131" s="1" t="str">
        <f t="shared" si="42"/>
        <v/>
      </c>
      <c r="AG131" s="1" t="str">
        <f t="shared" si="43"/>
        <v/>
      </c>
      <c r="AH131" s="1" t="str">
        <f t="shared" si="44"/>
        <v/>
      </c>
      <c r="AI131" s="1" t="str">
        <f t="shared" si="45"/>
        <v/>
      </c>
      <c r="AJ131" s="1" t="str">
        <f t="shared" si="46"/>
        <v/>
      </c>
      <c r="AK131" s="1" t="str">
        <f t="shared" si="47"/>
        <v/>
      </c>
      <c r="AL131" s="25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</row>
    <row r="132" spans="1:248" s="73" customFormat="1" ht="17.399999999999999">
      <c r="A132" s="62"/>
      <c r="B132" s="62"/>
      <c r="C132" s="70"/>
      <c r="D132" s="63"/>
      <c r="E132" s="62"/>
      <c r="F132" s="62"/>
      <c r="G132" s="64"/>
      <c r="H132" s="66"/>
      <c r="I132" s="64"/>
      <c r="J132" s="62"/>
      <c r="K132" s="66"/>
      <c r="L132" s="67"/>
      <c r="M132" s="64"/>
      <c r="N132" s="75"/>
      <c r="O132" s="68"/>
      <c r="P132" s="68"/>
      <c r="Q132" s="69"/>
      <c r="R132" s="66"/>
      <c r="S132" s="67"/>
      <c r="T132" s="66"/>
      <c r="U132" s="66"/>
      <c r="V132" s="96"/>
      <c r="W132" s="96"/>
      <c r="X132" s="66"/>
      <c r="Y132" s="25"/>
      <c r="Z132" s="1" t="str">
        <f t="shared" si="36"/>
        <v/>
      </c>
      <c r="AA132" s="1" t="str">
        <f t="shared" si="37"/>
        <v/>
      </c>
      <c r="AB132" s="1" t="str">
        <f t="shared" si="38"/>
        <v/>
      </c>
      <c r="AC132" s="1" t="str">
        <f t="shared" si="39"/>
        <v/>
      </c>
      <c r="AD132" s="1" t="str">
        <f t="shared" si="40"/>
        <v/>
      </c>
      <c r="AE132" s="1" t="str">
        <f t="shared" si="41"/>
        <v/>
      </c>
      <c r="AF132" s="1" t="str">
        <f t="shared" si="42"/>
        <v/>
      </c>
      <c r="AG132" s="1" t="str">
        <f t="shared" si="43"/>
        <v/>
      </c>
      <c r="AH132" s="1" t="str">
        <f t="shared" si="44"/>
        <v/>
      </c>
      <c r="AI132" s="1" t="str">
        <f t="shared" si="45"/>
        <v/>
      </c>
      <c r="AJ132" s="1" t="str">
        <f t="shared" si="46"/>
        <v/>
      </c>
      <c r="AK132" s="1" t="str">
        <f t="shared" si="47"/>
        <v/>
      </c>
      <c r="AL132" s="1"/>
      <c r="AM132" s="83"/>
      <c r="AN132" s="83"/>
      <c r="AO132" s="83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</row>
    <row r="133" spans="1:248" s="73" customFormat="1" ht="17.399999999999999">
      <c r="A133" s="62"/>
      <c r="B133" s="62"/>
      <c r="C133" s="70"/>
      <c r="D133" s="63"/>
      <c r="E133" s="62"/>
      <c r="F133" s="62"/>
      <c r="G133" s="64"/>
      <c r="H133" s="64"/>
      <c r="I133" s="64"/>
      <c r="J133" s="62"/>
      <c r="K133" s="66"/>
      <c r="L133" s="67"/>
      <c r="M133" s="64"/>
      <c r="N133" s="75"/>
      <c r="O133" s="68"/>
      <c r="P133" s="68"/>
      <c r="Q133" s="69"/>
      <c r="R133" s="66"/>
      <c r="S133" s="67"/>
      <c r="T133" s="66"/>
      <c r="U133" s="66"/>
      <c r="V133" s="96"/>
      <c r="W133" s="96"/>
      <c r="X133" s="66"/>
      <c r="Y133" s="25"/>
      <c r="Z133" s="1" t="str">
        <f t="shared" si="36"/>
        <v/>
      </c>
      <c r="AA133" s="1" t="str">
        <f t="shared" si="37"/>
        <v/>
      </c>
      <c r="AB133" s="1" t="str">
        <f t="shared" si="38"/>
        <v/>
      </c>
      <c r="AC133" s="1" t="str">
        <f t="shared" si="39"/>
        <v/>
      </c>
      <c r="AD133" s="1" t="str">
        <f t="shared" si="40"/>
        <v/>
      </c>
      <c r="AE133" s="1" t="str">
        <f t="shared" si="41"/>
        <v/>
      </c>
      <c r="AF133" s="1" t="str">
        <f t="shared" si="42"/>
        <v/>
      </c>
      <c r="AG133" s="1" t="str">
        <f t="shared" si="43"/>
        <v/>
      </c>
      <c r="AH133" s="1" t="str">
        <f t="shared" si="44"/>
        <v/>
      </c>
      <c r="AI133" s="1" t="str">
        <f t="shared" si="45"/>
        <v/>
      </c>
      <c r="AJ133" s="1" t="str">
        <f t="shared" si="46"/>
        <v/>
      </c>
      <c r="AK133" s="1" t="str">
        <f t="shared" si="47"/>
        <v/>
      </c>
      <c r="AL133" s="1"/>
      <c r="AM133" s="83"/>
      <c r="AN133" s="83"/>
      <c r="AO133" s="83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</row>
    <row r="134" spans="1:248" s="73" customFormat="1" ht="17.399999999999999">
      <c r="A134" s="62"/>
      <c r="B134" s="62"/>
      <c r="C134" s="63"/>
      <c r="D134" s="63"/>
      <c r="E134" s="62"/>
      <c r="F134" s="62"/>
      <c r="G134" s="64"/>
      <c r="H134" s="64"/>
      <c r="I134" s="64"/>
      <c r="J134" s="65"/>
      <c r="K134" s="66"/>
      <c r="L134" s="67"/>
      <c r="M134" s="64"/>
      <c r="N134" s="75"/>
      <c r="O134" s="68"/>
      <c r="P134" s="68"/>
      <c r="Q134" s="69"/>
      <c r="R134" s="66"/>
      <c r="S134" s="67"/>
      <c r="T134" s="66"/>
      <c r="U134" s="66"/>
      <c r="V134" s="96"/>
      <c r="W134" s="96"/>
      <c r="X134" s="66"/>
      <c r="Y134" s="53"/>
      <c r="Z134" s="54" t="str">
        <f t="shared" si="36"/>
        <v/>
      </c>
      <c r="AA134" s="54" t="str">
        <f t="shared" si="37"/>
        <v/>
      </c>
      <c r="AB134" s="54" t="str">
        <f t="shared" si="38"/>
        <v/>
      </c>
      <c r="AC134" s="54" t="str">
        <f t="shared" si="39"/>
        <v/>
      </c>
      <c r="AD134" s="54" t="str">
        <f t="shared" si="40"/>
        <v/>
      </c>
      <c r="AE134" s="1" t="str">
        <f t="shared" si="41"/>
        <v/>
      </c>
      <c r="AF134" s="54" t="str">
        <f t="shared" si="42"/>
        <v/>
      </c>
      <c r="AG134" s="54" t="str">
        <f t="shared" si="43"/>
        <v/>
      </c>
      <c r="AH134" s="54" t="str">
        <f t="shared" si="44"/>
        <v/>
      </c>
      <c r="AI134" s="54" t="str">
        <f t="shared" si="45"/>
        <v/>
      </c>
      <c r="AJ134" s="54" t="str">
        <f t="shared" si="46"/>
        <v/>
      </c>
      <c r="AK134" s="54" t="str">
        <f t="shared" si="47"/>
        <v/>
      </c>
      <c r="AL134" s="54"/>
      <c r="AM134" s="83"/>
      <c r="AN134" s="83"/>
      <c r="AO134" s="83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</row>
    <row r="135" spans="1:248" s="73" customFormat="1" ht="17.399999999999999">
      <c r="A135" s="62"/>
      <c r="B135" s="62"/>
      <c r="C135" s="63"/>
      <c r="D135" s="63"/>
      <c r="E135" s="62"/>
      <c r="F135" s="62"/>
      <c r="G135" s="64"/>
      <c r="H135" s="66"/>
      <c r="I135" s="64"/>
      <c r="J135" s="65"/>
      <c r="K135" s="66"/>
      <c r="L135" s="67"/>
      <c r="M135" s="64"/>
      <c r="N135" s="75"/>
      <c r="O135" s="68"/>
      <c r="P135" s="68"/>
      <c r="Q135" s="69"/>
      <c r="R135" s="66"/>
      <c r="S135" s="67"/>
      <c r="T135" s="66"/>
      <c r="U135" s="66"/>
      <c r="V135" s="96"/>
      <c r="W135" s="96"/>
      <c r="X135" s="66"/>
      <c r="Y135" s="25"/>
      <c r="Z135" s="1" t="str">
        <f t="shared" si="36"/>
        <v/>
      </c>
      <c r="AA135" s="1" t="str">
        <f t="shared" si="37"/>
        <v/>
      </c>
      <c r="AB135" s="1" t="str">
        <f t="shared" si="38"/>
        <v/>
      </c>
      <c r="AC135" s="1" t="str">
        <f t="shared" si="39"/>
        <v/>
      </c>
      <c r="AD135" s="1" t="str">
        <f t="shared" si="40"/>
        <v/>
      </c>
      <c r="AE135" s="1" t="str">
        <f t="shared" si="41"/>
        <v/>
      </c>
      <c r="AF135" s="1" t="str">
        <f t="shared" si="42"/>
        <v/>
      </c>
      <c r="AG135" s="1" t="str">
        <f t="shared" si="43"/>
        <v/>
      </c>
      <c r="AH135" s="1" t="str">
        <f t="shared" si="44"/>
        <v/>
      </c>
      <c r="AI135" s="1" t="str">
        <f t="shared" si="45"/>
        <v/>
      </c>
      <c r="AJ135" s="1" t="str">
        <f t="shared" si="46"/>
        <v/>
      </c>
      <c r="AK135" s="1" t="str">
        <f t="shared" si="47"/>
        <v/>
      </c>
      <c r="AL135" s="1"/>
      <c r="AM135" s="83"/>
      <c r="AN135" s="83"/>
      <c r="AO135" s="83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</row>
    <row r="136" spans="1:248" s="73" customFormat="1" ht="17.399999999999999">
      <c r="A136" s="62"/>
      <c r="B136" s="62"/>
      <c r="C136" s="70"/>
      <c r="D136" s="63"/>
      <c r="E136" s="62"/>
      <c r="F136" s="62"/>
      <c r="G136" s="64"/>
      <c r="H136" s="66"/>
      <c r="I136" s="64"/>
      <c r="J136" s="62"/>
      <c r="K136" s="66"/>
      <c r="L136" s="67"/>
      <c r="M136" s="64"/>
      <c r="N136" s="75"/>
      <c r="O136" s="68"/>
      <c r="P136" s="68"/>
      <c r="Q136" s="69"/>
      <c r="R136" s="66"/>
      <c r="S136" s="67"/>
      <c r="T136" s="66"/>
      <c r="U136" s="66"/>
      <c r="V136" s="96"/>
      <c r="W136" s="96"/>
      <c r="X136" s="66"/>
      <c r="Y136" s="53"/>
      <c r="Z136" s="54" t="str">
        <f t="shared" si="36"/>
        <v/>
      </c>
      <c r="AA136" s="54" t="str">
        <f t="shared" si="37"/>
        <v/>
      </c>
      <c r="AB136" s="54" t="str">
        <f t="shared" si="38"/>
        <v/>
      </c>
      <c r="AC136" s="54" t="str">
        <f t="shared" si="39"/>
        <v/>
      </c>
      <c r="AD136" s="54" t="str">
        <f t="shared" si="40"/>
        <v/>
      </c>
      <c r="AE136" s="1" t="str">
        <f t="shared" si="41"/>
        <v/>
      </c>
      <c r="AF136" s="54" t="str">
        <f t="shared" si="42"/>
        <v/>
      </c>
      <c r="AG136" s="54" t="str">
        <f t="shared" si="43"/>
        <v/>
      </c>
      <c r="AH136" s="54" t="str">
        <f t="shared" si="44"/>
        <v/>
      </c>
      <c r="AI136" s="54" t="str">
        <f t="shared" si="45"/>
        <v/>
      </c>
      <c r="AJ136" s="54" t="str">
        <f t="shared" si="46"/>
        <v/>
      </c>
      <c r="AK136" s="54" t="str">
        <f t="shared" si="47"/>
        <v/>
      </c>
      <c r="AL136" s="53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</row>
    <row r="137" spans="1:248" s="73" customFormat="1" ht="17.399999999999999">
      <c r="A137" s="62"/>
      <c r="B137" s="62"/>
      <c r="C137" s="70"/>
      <c r="D137" s="63"/>
      <c r="E137" s="62"/>
      <c r="F137" s="62"/>
      <c r="G137" s="64"/>
      <c r="H137" s="66"/>
      <c r="I137" s="64"/>
      <c r="J137" s="62"/>
      <c r="K137" s="66"/>
      <c r="L137" s="67"/>
      <c r="M137" s="64"/>
      <c r="N137" s="75"/>
      <c r="O137" s="68"/>
      <c r="P137" s="68"/>
      <c r="Q137" s="69"/>
      <c r="R137" s="66"/>
      <c r="S137" s="67"/>
      <c r="T137" s="66"/>
      <c r="U137" s="66"/>
      <c r="V137" s="96"/>
      <c r="W137" s="96"/>
      <c r="X137" s="66"/>
      <c r="Y137" s="25"/>
      <c r="Z137" s="1" t="str">
        <f t="shared" si="36"/>
        <v/>
      </c>
      <c r="AA137" s="1" t="str">
        <f t="shared" si="37"/>
        <v/>
      </c>
      <c r="AB137" s="1" t="str">
        <f t="shared" si="38"/>
        <v/>
      </c>
      <c r="AC137" s="1" t="str">
        <f t="shared" si="39"/>
        <v/>
      </c>
      <c r="AD137" s="1" t="str">
        <f t="shared" si="40"/>
        <v/>
      </c>
      <c r="AE137" s="1" t="str">
        <f t="shared" si="41"/>
        <v/>
      </c>
      <c r="AF137" s="1" t="str">
        <f t="shared" si="42"/>
        <v/>
      </c>
      <c r="AG137" s="1" t="str">
        <f t="shared" si="43"/>
        <v/>
      </c>
      <c r="AH137" s="1" t="str">
        <f t="shared" si="44"/>
        <v/>
      </c>
      <c r="AI137" s="1" t="str">
        <f t="shared" si="45"/>
        <v/>
      </c>
      <c r="AJ137" s="1" t="str">
        <f t="shared" si="46"/>
        <v/>
      </c>
      <c r="AK137" s="1" t="str">
        <f t="shared" si="47"/>
        <v/>
      </c>
      <c r="AL137" s="1"/>
      <c r="AM137" s="83"/>
      <c r="AN137" s="83"/>
      <c r="AO137" s="83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82"/>
      <c r="DF137" s="82"/>
      <c r="DG137" s="82"/>
      <c r="DH137" s="82"/>
      <c r="DI137" s="82"/>
      <c r="DJ137" s="82"/>
      <c r="DK137" s="82"/>
      <c r="DL137" s="82"/>
      <c r="DM137" s="82"/>
      <c r="DN137" s="82"/>
      <c r="DO137" s="82"/>
      <c r="DP137" s="82"/>
      <c r="DQ137" s="82"/>
      <c r="DR137" s="82"/>
      <c r="DS137" s="82"/>
      <c r="DT137" s="82"/>
      <c r="DU137" s="82"/>
      <c r="DV137" s="82"/>
      <c r="DW137" s="82"/>
      <c r="DX137" s="82"/>
      <c r="DY137" s="82"/>
      <c r="DZ137" s="82"/>
      <c r="EA137" s="82"/>
      <c r="EB137" s="82"/>
      <c r="EC137" s="82"/>
      <c r="ED137" s="82"/>
      <c r="EE137" s="82"/>
      <c r="EF137" s="82"/>
      <c r="EG137" s="82"/>
      <c r="EH137" s="82"/>
      <c r="EI137" s="82"/>
      <c r="EJ137" s="82"/>
      <c r="EK137" s="82"/>
      <c r="EL137" s="82"/>
      <c r="EM137" s="82"/>
      <c r="EN137" s="82"/>
      <c r="EO137" s="82"/>
      <c r="EP137" s="82"/>
      <c r="EQ137" s="82"/>
      <c r="ER137" s="82"/>
      <c r="ES137" s="82"/>
      <c r="ET137" s="82"/>
      <c r="EU137" s="82"/>
      <c r="EV137" s="82"/>
      <c r="EW137" s="82"/>
      <c r="EX137" s="82"/>
      <c r="EY137" s="82"/>
      <c r="EZ137" s="82"/>
      <c r="FA137" s="82"/>
      <c r="FB137" s="82"/>
      <c r="FC137" s="82"/>
      <c r="FD137" s="82"/>
      <c r="FE137" s="82"/>
      <c r="FF137" s="82"/>
      <c r="FG137" s="82"/>
      <c r="FH137" s="82"/>
      <c r="FI137" s="82"/>
      <c r="FJ137" s="82"/>
      <c r="FK137" s="82"/>
      <c r="FL137" s="82"/>
      <c r="FM137" s="82"/>
      <c r="FN137" s="82"/>
      <c r="FO137" s="82"/>
      <c r="FP137" s="82"/>
      <c r="FQ137" s="82"/>
      <c r="FR137" s="82"/>
      <c r="FS137" s="82"/>
      <c r="FT137" s="82"/>
      <c r="FU137" s="82"/>
      <c r="FV137" s="82"/>
      <c r="FW137" s="82"/>
      <c r="FX137" s="82"/>
      <c r="FY137" s="82"/>
      <c r="FZ137" s="82"/>
      <c r="GA137" s="82"/>
      <c r="GB137" s="82"/>
      <c r="GC137" s="82"/>
      <c r="GD137" s="82"/>
      <c r="GE137" s="82"/>
      <c r="GF137" s="82"/>
      <c r="GG137" s="82"/>
      <c r="GH137" s="82"/>
      <c r="GI137" s="82"/>
      <c r="GJ137" s="82"/>
      <c r="GK137" s="82"/>
      <c r="GL137" s="82"/>
      <c r="GM137" s="82"/>
      <c r="GN137" s="82"/>
      <c r="GO137" s="82"/>
      <c r="GP137" s="82"/>
      <c r="GQ137" s="82"/>
      <c r="GR137" s="82"/>
      <c r="GS137" s="82"/>
      <c r="GT137" s="82"/>
      <c r="GU137" s="82"/>
      <c r="GV137" s="82"/>
      <c r="GW137" s="82"/>
      <c r="GX137" s="82"/>
      <c r="GY137" s="82"/>
      <c r="GZ137" s="82"/>
      <c r="HA137" s="82"/>
      <c r="HB137" s="82"/>
      <c r="HC137" s="82"/>
      <c r="HD137" s="82"/>
      <c r="HE137" s="82"/>
      <c r="HF137" s="82"/>
      <c r="HG137" s="82"/>
      <c r="HH137" s="82"/>
      <c r="HI137" s="82"/>
      <c r="HJ137" s="82"/>
      <c r="HK137" s="82"/>
      <c r="HL137" s="82"/>
      <c r="HM137" s="82"/>
      <c r="HN137" s="82"/>
      <c r="HO137" s="82"/>
      <c r="HP137" s="82"/>
      <c r="HQ137" s="82"/>
      <c r="HR137" s="82"/>
      <c r="HS137" s="82"/>
      <c r="HT137" s="82"/>
      <c r="HU137" s="82"/>
      <c r="HV137" s="82"/>
      <c r="HW137" s="82"/>
      <c r="HX137" s="82"/>
      <c r="HY137" s="82"/>
      <c r="HZ137" s="82"/>
      <c r="IA137" s="82"/>
      <c r="IB137" s="82"/>
      <c r="IC137" s="82"/>
      <c r="ID137" s="82"/>
      <c r="IE137" s="82"/>
      <c r="IF137" s="82"/>
      <c r="IG137" s="82"/>
      <c r="IH137" s="82"/>
      <c r="II137" s="82"/>
      <c r="IJ137" s="82"/>
      <c r="IK137" s="82"/>
      <c r="IL137" s="82"/>
      <c r="IM137" s="82"/>
      <c r="IN137" s="82"/>
    </row>
    <row r="138" spans="1:248" s="73" customFormat="1" ht="17.399999999999999">
      <c r="A138" s="62"/>
      <c r="B138" s="62"/>
      <c r="C138" s="70"/>
      <c r="D138" s="63"/>
      <c r="E138" s="62"/>
      <c r="F138" s="62"/>
      <c r="G138" s="64"/>
      <c r="H138" s="64"/>
      <c r="I138" s="64"/>
      <c r="J138" s="62"/>
      <c r="K138" s="66"/>
      <c r="L138" s="67"/>
      <c r="M138" s="64"/>
      <c r="N138" s="75"/>
      <c r="O138" s="68"/>
      <c r="P138" s="68"/>
      <c r="Q138" s="69"/>
      <c r="R138" s="66"/>
      <c r="S138" s="67"/>
      <c r="T138" s="66"/>
      <c r="U138" s="66"/>
      <c r="V138" s="96"/>
      <c r="W138" s="96"/>
      <c r="X138" s="66"/>
      <c r="Y138" s="25"/>
      <c r="Z138" s="1" t="str">
        <f t="shared" si="36"/>
        <v/>
      </c>
      <c r="AA138" s="1" t="str">
        <f t="shared" si="37"/>
        <v/>
      </c>
      <c r="AB138" s="1" t="str">
        <f t="shared" si="38"/>
        <v/>
      </c>
      <c r="AC138" s="1" t="str">
        <f t="shared" si="39"/>
        <v/>
      </c>
      <c r="AD138" s="1" t="str">
        <f t="shared" si="40"/>
        <v/>
      </c>
      <c r="AE138" s="1" t="str">
        <f t="shared" si="41"/>
        <v/>
      </c>
      <c r="AF138" s="1" t="str">
        <f t="shared" si="42"/>
        <v/>
      </c>
      <c r="AG138" s="1" t="str">
        <f t="shared" si="43"/>
        <v/>
      </c>
      <c r="AH138" s="1" t="str">
        <f t="shared" si="44"/>
        <v/>
      </c>
      <c r="AI138" s="1" t="str">
        <f t="shared" si="45"/>
        <v/>
      </c>
      <c r="AJ138" s="1" t="str">
        <f t="shared" si="46"/>
        <v/>
      </c>
      <c r="AK138" s="1" t="str">
        <f t="shared" si="47"/>
        <v/>
      </c>
      <c r="AL138" s="1"/>
      <c r="AM138" s="83"/>
      <c r="AN138" s="83"/>
      <c r="AO138" s="83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</row>
    <row r="139" spans="1:248" s="73" customFormat="1" ht="17.399999999999999">
      <c r="A139" s="62"/>
      <c r="B139" s="62"/>
      <c r="C139" s="70"/>
      <c r="D139" s="63"/>
      <c r="E139" s="62"/>
      <c r="F139" s="62"/>
      <c r="G139" s="64"/>
      <c r="H139" s="66"/>
      <c r="I139" s="64"/>
      <c r="J139" s="62"/>
      <c r="K139" s="66"/>
      <c r="L139" s="67"/>
      <c r="M139" s="64"/>
      <c r="N139" s="75"/>
      <c r="O139" s="68"/>
      <c r="P139" s="68"/>
      <c r="Q139" s="69"/>
      <c r="R139" s="66"/>
      <c r="S139" s="67"/>
      <c r="T139" s="66"/>
      <c r="U139" s="66"/>
      <c r="V139" s="96"/>
      <c r="W139" s="96"/>
      <c r="X139" s="66"/>
      <c r="Y139" s="25"/>
      <c r="Z139" s="1" t="str">
        <f t="shared" si="36"/>
        <v/>
      </c>
      <c r="AA139" s="1" t="str">
        <f t="shared" si="37"/>
        <v/>
      </c>
      <c r="AB139" s="1" t="str">
        <f t="shared" si="38"/>
        <v/>
      </c>
      <c r="AC139" s="1" t="str">
        <f t="shared" si="39"/>
        <v/>
      </c>
      <c r="AD139" s="1" t="str">
        <f t="shared" si="40"/>
        <v/>
      </c>
      <c r="AE139" s="1" t="str">
        <f t="shared" si="41"/>
        <v/>
      </c>
      <c r="AF139" s="1" t="str">
        <f t="shared" si="42"/>
        <v/>
      </c>
      <c r="AG139" s="1" t="str">
        <f t="shared" si="43"/>
        <v/>
      </c>
      <c r="AH139" s="1" t="str">
        <f t="shared" si="44"/>
        <v/>
      </c>
      <c r="AI139" s="1" t="str">
        <f t="shared" si="45"/>
        <v/>
      </c>
      <c r="AJ139" s="1" t="str">
        <f t="shared" si="46"/>
        <v/>
      </c>
      <c r="AK139" s="1" t="str">
        <f t="shared" si="47"/>
        <v/>
      </c>
      <c r="AL139" s="25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</row>
    <row r="140" spans="1:248" s="73" customFormat="1" ht="17.399999999999999">
      <c r="A140" s="62"/>
      <c r="B140" s="62"/>
      <c r="C140" s="63"/>
      <c r="D140" s="63"/>
      <c r="E140" s="62"/>
      <c r="F140" s="62"/>
      <c r="G140" s="64"/>
      <c r="H140" s="64"/>
      <c r="I140" s="64"/>
      <c r="J140" s="65"/>
      <c r="K140" s="66"/>
      <c r="L140" s="67"/>
      <c r="M140" s="64"/>
      <c r="N140" s="75"/>
      <c r="O140" s="68"/>
      <c r="P140" s="68"/>
      <c r="Q140" s="69"/>
      <c r="R140" s="66"/>
      <c r="S140" s="67"/>
      <c r="T140" s="66"/>
      <c r="U140" s="66"/>
      <c r="V140" s="96"/>
      <c r="W140" s="96"/>
      <c r="X140" s="66"/>
      <c r="Y140" s="53"/>
      <c r="Z140" s="54" t="str">
        <f t="shared" si="36"/>
        <v/>
      </c>
      <c r="AA140" s="54" t="str">
        <f t="shared" si="37"/>
        <v/>
      </c>
      <c r="AB140" s="54" t="str">
        <f t="shared" si="38"/>
        <v/>
      </c>
      <c r="AC140" s="54" t="str">
        <f t="shared" si="39"/>
        <v/>
      </c>
      <c r="AD140" s="54" t="str">
        <f t="shared" si="40"/>
        <v/>
      </c>
      <c r="AE140" s="1" t="str">
        <f t="shared" si="41"/>
        <v/>
      </c>
      <c r="AF140" s="54" t="str">
        <f t="shared" si="42"/>
        <v/>
      </c>
      <c r="AG140" s="54" t="str">
        <f t="shared" si="43"/>
        <v/>
      </c>
      <c r="AH140" s="54" t="str">
        <f t="shared" si="44"/>
        <v/>
      </c>
      <c r="AI140" s="54" t="str">
        <f t="shared" si="45"/>
        <v/>
      </c>
      <c r="AJ140" s="54" t="str">
        <f t="shared" si="46"/>
        <v/>
      </c>
      <c r="AK140" s="54" t="str">
        <f t="shared" si="47"/>
        <v/>
      </c>
      <c r="AL140" s="53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</row>
    <row r="141" spans="1:248" s="73" customFormat="1" ht="17.399999999999999">
      <c r="A141" s="62"/>
      <c r="B141" s="62"/>
      <c r="C141" s="70"/>
      <c r="D141" s="63"/>
      <c r="E141" s="62"/>
      <c r="F141" s="62"/>
      <c r="G141" s="64"/>
      <c r="H141" s="66"/>
      <c r="I141" s="64"/>
      <c r="J141" s="62"/>
      <c r="K141" s="66"/>
      <c r="L141" s="67"/>
      <c r="M141" s="64"/>
      <c r="N141" s="75"/>
      <c r="O141" s="68"/>
      <c r="P141" s="68"/>
      <c r="Q141" s="69"/>
      <c r="R141" s="66"/>
      <c r="S141" s="67"/>
      <c r="T141" s="66"/>
      <c r="U141" s="66"/>
      <c r="V141" s="96"/>
      <c r="W141" s="96"/>
      <c r="X141" s="66"/>
      <c r="Y141" s="25"/>
      <c r="Z141" s="1" t="str">
        <f t="shared" si="36"/>
        <v/>
      </c>
      <c r="AA141" s="1" t="str">
        <f t="shared" si="37"/>
        <v/>
      </c>
      <c r="AB141" s="1" t="str">
        <f t="shared" si="38"/>
        <v/>
      </c>
      <c r="AC141" s="1" t="str">
        <f t="shared" si="39"/>
        <v/>
      </c>
      <c r="AD141" s="1" t="str">
        <f t="shared" si="40"/>
        <v/>
      </c>
      <c r="AE141" s="1" t="str">
        <f t="shared" si="41"/>
        <v/>
      </c>
      <c r="AF141" s="1" t="str">
        <f t="shared" si="42"/>
        <v/>
      </c>
      <c r="AG141" s="1" t="str">
        <f t="shared" si="43"/>
        <v/>
      </c>
      <c r="AH141" s="1" t="str">
        <f t="shared" si="44"/>
        <v/>
      </c>
      <c r="AI141" s="1" t="str">
        <f t="shared" si="45"/>
        <v/>
      </c>
      <c r="AJ141" s="1" t="str">
        <f t="shared" si="46"/>
        <v/>
      </c>
      <c r="AK141" s="1" t="str">
        <f t="shared" si="47"/>
        <v/>
      </c>
      <c r="AL141" s="25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</row>
    <row r="142" spans="1:248" s="73" customFormat="1" ht="17.399999999999999">
      <c r="A142" s="62"/>
      <c r="B142" s="62"/>
      <c r="C142" s="70"/>
      <c r="D142" s="63"/>
      <c r="E142" s="62"/>
      <c r="F142" s="62"/>
      <c r="G142" s="64"/>
      <c r="H142" s="66"/>
      <c r="I142" s="64"/>
      <c r="J142" s="62"/>
      <c r="K142" s="66"/>
      <c r="L142" s="67"/>
      <c r="M142" s="64"/>
      <c r="N142" s="75"/>
      <c r="O142" s="68"/>
      <c r="P142" s="68"/>
      <c r="Q142" s="69"/>
      <c r="R142" s="66"/>
      <c r="S142" s="67"/>
      <c r="T142" s="66"/>
      <c r="U142" s="66"/>
      <c r="V142" s="96"/>
      <c r="W142" s="96"/>
      <c r="X142" s="66"/>
      <c r="Y142" s="25"/>
      <c r="Z142" s="1" t="str">
        <f t="shared" ref="Z142:Z205" si="48">IF(P142=300,Q142,"")</f>
        <v/>
      </c>
      <c r="AA142" s="1" t="str">
        <f t="shared" ref="AA142:AA205" si="49">IF(P142=375,Q142,"")</f>
        <v/>
      </c>
      <c r="AB142" s="1" t="str">
        <f t="shared" ref="AB142:AB205" si="50">IF(P142=450,Q142,"")</f>
        <v/>
      </c>
      <c r="AC142" s="1" t="str">
        <f t="shared" ref="AC142:AC205" si="51">IF(P142=525,Q142,"")</f>
        <v/>
      </c>
      <c r="AD142" s="1" t="str">
        <f t="shared" ref="AD142:AD205" si="52">IF(P142=600,Q142,"")</f>
        <v/>
      </c>
      <c r="AE142" s="1" t="str">
        <f t="shared" ref="AE142:AE205" si="53">IF(P142=675,Q142,"")</f>
        <v/>
      </c>
      <c r="AF142" s="1" t="str">
        <f t="shared" ref="AF142:AF205" si="54">IF(P142=750,Q142,"")</f>
        <v/>
      </c>
      <c r="AG142" s="1" t="str">
        <f t="shared" ref="AG142:AG205" si="55">IF(P142=825,Q142,"")</f>
        <v/>
      </c>
      <c r="AH142" s="1" t="str">
        <f t="shared" ref="AH142:AH205" si="56">IF(P142=900,Q142,"")</f>
        <v/>
      </c>
      <c r="AI142" s="1" t="str">
        <f t="shared" ref="AI142:AI205" si="57">IF(P142=1050,Q142,"")</f>
        <v/>
      </c>
      <c r="AJ142" s="1" t="str">
        <f t="shared" ref="AJ142:AJ205" si="58">IF(P142=1200,Q142,"")</f>
        <v/>
      </c>
      <c r="AK142" s="1" t="str">
        <f t="shared" ref="AK142:AK205" si="59">IF(P142=1400,Q142,"")</f>
        <v/>
      </c>
      <c r="AL142" s="25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</row>
    <row r="143" spans="1:248" s="73" customFormat="1" ht="17.399999999999999">
      <c r="A143" s="62"/>
      <c r="B143" s="62"/>
      <c r="C143" s="70"/>
      <c r="D143" s="63"/>
      <c r="E143" s="62"/>
      <c r="F143" s="62"/>
      <c r="G143" s="64"/>
      <c r="H143" s="66"/>
      <c r="I143" s="64"/>
      <c r="J143" s="62"/>
      <c r="K143" s="66"/>
      <c r="L143" s="67"/>
      <c r="M143" s="64"/>
      <c r="N143" s="75"/>
      <c r="O143" s="68"/>
      <c r="P143" s="68"/>
      <c r="Q143" s="69"/>
      <c r="R143" s="66"/>
      <c r="S143" s="67"/>
      <c r="T143" s="66"/>
      <c r="U143" s="66"/>
      <c r="V143" s="96"/>
      <c r="W143" s="96"/>
      <c r="X143" s="66"/>
      <c r="Y143" s="25"/>
      <c r="Z143" s="1" t="str">
        <f t="shared" si="48"/>
        <v/>
      </c>
      <c r="AA143" s="1" t="str">
        <f t="shared" si="49"/>
        <v/>
      </c>
      <c r="AB143" s="1" t="str">
        <f t="shared" si="50"/>
        <v/>
      </c>
      <c r="AC143" s="1" t="str">
        <f t="shared" si="51"/>
        <v/>
      </c>
      <c r="AD143" s="1" t="str">
        <f t="shared" si="52"/>
        <v/>
      </c>
      <c r="AE143" s="1" t="str">
        <f t="shared" si="53"/>
        <v/>
      </c>
      <c r="AF143" s="1" t="str">
        <f t="shared" si="54"/>
        <v/>
      </c>
      <c r="AG143" s="1" t="str">
        <f t="shared" si="55"/>
        <v/>
      </c>
      <c r="AH143" s="1" t="str">
        <f t="shared" si="56"/>
        <v/>
      </c>
      <c r="AI143" s="1" t="str">
        <f t="shared" si="57"/>
        <v/>
      </c>
      <c r="AJ143" s="1" t="str">
        <f t="shared" si="58"/>
        <v/>
      </c>
      <c r="AK143" s="1" t="str">
        <f t="shared" si="59"/>
        <v/>
      </c>
      <c r="AL143" s="25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</row>
    <row r="144" spans="1:248" s="73" customFormat="1" ht="17.399999999999999">
      <c r="A144" s="62"/>
      <c r="B144" s="62"/>
      <c r="C144" s="70"/>
      <c r="D144" s="63"/>
      <c r="E144" s="62"/>
      <c r="F144" s="62"/>
      <c r="G144" s="64"/>
      <c r="H144" s="66"/>
      <c r="I144" s="64"/>
      <c r="J144" s="62"/>
      <c r="K144" s="66"/>
      <c r="L144" s="67"/>
      <c r="M144" s="64"/>
      <c r="N144" s="75"/>
      <c r="O144" s="68"/>
      <c r="P144" s="68"/>
      <c r="Q144" s="69"/>
      <c r="R144" s="66"/>
      <c r="S144" s="67"/>
      <c r="T144" s="66"/>
      <c r="U144" s="66"/>
      <c r="V144" s="96"/>
      <c r="W144" s="96"/>
      <c r="X144" s="66"/>
      <c r="Y144" s="25"/>
      <c r="Z144" s="1" t="str">
        <f t="shared" si="48"/>
        <v/>
      </c>
      <c r="AA144" s="1" t="str">
        <f t="shared" si="49"/>
        <v/>
      </c>
      <c r="AB144" s="1" t="str">
        <f t="shared" si="50"/>
        <v/>
      </c>
      <c r="AC144" s="1" t="str">
        <f t="shared" si="51"/>
        <v/>
      </c>
      <c r="AD144" s="1" t="str">
        <f t="shared" si="52"/>
        <v/>
      </c>
      <c r="AE144" s="1" t="str">
        <f t="shared" si="53"/>
        <v/>
      </c>
      <c r="AF144" s="1" t="str">
        <f t="shared" si="54"/>
        <v/>
      </c>
      <c r="AG144" s="1" t="str">
        <f t="shared" si="55"/>
        <v/>
      </c>
      <c r="AH144" s="1" t="str">
        <f t="shared" si="56"/>
        <v/>
      </c>
      <c r="AI144" s="1" t="str">
        <f t="shared" si="57"/>
        <v/>
      </c>
      <c r="AJ144" s="1" t="str">
        <f t="shared" si="58"/>
        <v/>
      </c>
      <c r="AK144" s="1" t="str">
        <f t="shared" si="59"/>
        <v/>
      </c>
      <c r="AL144" s="25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</row>
    <row r="145" spans="1:248" s="73" customFormat="1" ht="17.399999999999999">
      <c r="A145" s="62"/>
      <c r="B145" s="62"/>
      <c r="C145" s="70"/>
      <c r="D145" s="63"/>
      <c r="E145" s="62"/>
      <c r="F145" s="62"/>
      <c r="G145" s="64"/>
      <c r="H145" s="66"/>
      <c r="I145" s="64"/>
      <c r="J145" s="62"/>
      <c r="K145" s="66"/>
      <c r="L145" s="67"/>
      <c r="M145" s="64"/>
      <c r="N145" s="75"/>
      <c r="O145" s="68"/>
      <c r="P145" s="68"/>
      <c r="Q145" s="69"/>
      <c r="R145" s="66"/>
      <c r="S145" s="67"/>
      <c r="T145" s="66"/>
      <c r="U145" s="66"/>
      <c r="V145" s="96"/>
      <c r="W145" s="96"/>
      <c r="X145" s="66"/>
      <c r="Y145" s="25"/>
      <c r="Z145" s="1" t="str">
        <f t="shared" si="48"/>
        <v/>
      </c>
      <c r="AA145" s="1" t="str">
        <f t="shared" si="49"/>
        <v/>
      </c>
      <c r="AB145" s="1" t="str">
        <f t="shared" si="50"/>
        <v/>
      </c>
      <c r="AC145" s="1" t="str">
        <f t="shared" si="51"/>
        <v/>
      </c>
      <c r="AD145" s="1" t="str">
        <f t="shared" si="52"/>
        <v/>
      </c>
      <c r="AE145" s="1" t="str">
        <f t="shared" si="53"/>
        <v/>
      </c>
      <c r="AF145" s="1" t="str">
        <f t="shared" si="54"/>
        <v/>
      </c>
      <c r="AG145" s="1" t="str">
        <f t="shared" si="55"/>
        <v/>
      </c>
      <c r="AH145" s="1" t="str">
        <f t="shared" si="56"/>
        <v/>
      </c>
      <c r="AI145" s="1" t="str">
        <f t="shared" si="57"/>
        <v/>
      </c>
      <c r="AJ145" s="1" t="str">
        <f t="shared" si="58"/>
        <v/>
      </c>
      <c r="AK145" s="1" t="str">
        <f t="shared" si="59"/>
        <v/>
      </c>
      <c r="AL145" s="25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  <c r="BZ145" s="82"/>
      <c r="CA145" s="82"/>
      <c r="CB145" s="82"/>
      <c r="CC145" s="82"/>
      <c r="CD145" s="82"/>
      <c r="CE145" s="82"/>
      <c r="CF145" s="82"/>
      <c r="CG145" s="82"/>
      <c r="CH145" s="82"/>
      <c r="CI145" s="82"/>
      <c r="CJ145" s="82"/>
      <c r="CK145" s="82"/>
      <c r="CL145" s="82"/>
      <c r="CM145" s="82"/>
      <c r="CN145" s="82"/>
      <c r="CO145" s="82"/>
      <c r="CP145" s="82"/>
      <c r="CQ145" s="82"/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82"/>
      <c r="DF145" s="82"/>
      <c r="DG145" s="82"/>
      <c r="DH145" s="82"/>
      <c r="DI145" s="82"/>
      <c r="DJ145" s="82"/>
      <c r="DK145" s="82"/>
      <c r="DL145" s="82"/>
      <c r="DM145" s="82"/>
      <c r="DN145" s="82"/>
      <c r="DO145" s="82"/>
      <c r="DP145" s="82"/>
      <c r="DQ145" s="82"/>
      <c r="DR145" s="82"/>
      <c r="DS145" s="82"/>
      <c r="DT145" s="82"/>
      <c r="DU145" s="82"/>
      <c r="DV145" s="82"/>
      <c r="DW145" s="82"/>
      <c r="DX145" s="82"/>
      <c r="DY145" s="82"/>
      <c r="DZ145" s="82"/>
      <c r="EA145" s="82"/>
      <c r="EB145" s="82"/>
      <c r="EC145" s="82"/>
      <c r="ED145" s="82"/>
      <c r="EE145" s="82"/>
      <c r="EF145" s="82"/>
      <c r="EG145" s="82"/>
      <c r="EH145" s="82"/>
      <c r="EI145" s="82"/>
      <c r="EJ145" s="82"/>
      <c r="EK145" s="82"/>
      <c r="EL145" s="82"/>
      <c r="EM145" s="82"/>
      <c r="EN145" s="82"/>
      <c r="EO145" s="82"/>
      <c r="EP145" s="82"/>
      <c r="EQ145" s="82"/>
      <c r="ER145" s="82"/>
      <c r="ES145" s="82"/>
      <c r="ET145" s="82"/>
      <c r="EU145" s="82"/>
      <c r="EV145" s="82"/>
      <c r="EW145" s="82"/>
      <c r="EX145" s="82"/>
      <c r="EY145" s="82"/>
      <c r="EZ145" s="82"/>
      <c r="FA145" s="82"/>
      <c r="FB145" s="82"/>
      <c r="FC145" s="82"/>
      <c r="FD145" s="82"/>
      <c r="FE145" s="82"/>
      <c r="FF145" s="82"/>
      <c r="FG145" s="82"/>
      <c r="FH145" s="82"/>
      <c r="FI145" s="82"/>
      <c r="FJ145" s="82"/>
      <c r="FK145" s="82"/>
      <c r="FL145" s="82"/>
      <c r="FM145" s="82"/>
      <c r="FN145" s="82"/>
      <c r="FO145" s="82"/>
      <c r="FP145" s="82"/>
      <c r="FQ145" s="82"/>
      <c r="FR145" s="82"/>
      <c r="FS145" s="82"/>
      <c r="FT145" s="82"/>
      <c r="FU145" s="82"/>
      <c r="FV145" s="82"/>
      <c r="FW145" s="82"/>
      <c r="FX145" s="82"/>
      <c r="FY145" s="82"/>
      <c r="FZ145" s="82"/>
      <c r="GA145" s="82"/>
      <c r="GB145" s="82"/>
      <c r="GC145" s="82"/>
      <c r="GD145" s="82"/>
      <c r="GE145" s="82"/>
      <c r="GF145" s="82"/>
      <c r="GG145" s="82"/>
      <c r="GH145" s="82"/>
      <c r="GI145" s="82"/>
      <c r="GJ145" s="82"/>
      <c r="GK145" s="82"/>
      <c r="GL145" s="82"/>
      <c r="GM145" s="82"/>
      <c r="GN145" s="82"/>
      <c r="GO145" s="82"/>
      <c r="GP145" s="82"/>
      <c r="GQ145" s="82"/>
      <c r="GR145" s="82"/>
      <c r="GS145" s="82"/>
      <c r="GT145" s="82"/>
      <c r="GU145" s="82"/>
      <c r="GV145" s="82"/>
      <c r="GW145" s="82"/>
      <c r="GX145" s="82"/>
      <c r="GY145" s="82"/>
      <c r="GZ145" s="82"/>
      <c r="HA145" s="82"/>
      <c r="HB145" s="82"/>
      <c r="HC145" s="82"/>
      <c r="HD145" s="82"/>
      <c r="HE145" s="82"/>
      <c r="HF145" s="82"/>
      <c r="HG145" s="82"/>
      <c r="HH145" s="82"/>
      <c r="HI145" s="82"/>
      <c r="HJ145" s="82"/>
      <c r="HK145" s="82"/>
      <c r="HL145" s="82"/>
      <c r="HM145" s="82"/>
      <c r="HN145" s="82"/>
      <c r="HO145" s="82"/>
      <c r="HP145" s="82"/>
      <c r="HQ145" s="82"/>
      <c r="HR145" s="82"/>
      <c r="HS145" s="82"/>
      <c r="HT145" s="82"/>
      <c r="HU145" s="82"/>
      <c r="HV145" s="82"/>
      <c r="HW145" s="82"/>
      <c r="HX145" s="82"/>
      <c r="HY145" s="82"/>
      <c r="HZ145" s="82"/>
      <c r="IA145" s="82"/>
      <c r="IB145" s="82"/>
      <c r="IC145" s="82"/>
      <c r="ID145" s="82"/>
      <c r="IE145" s="82"/>
      <c r="IF145" s="82"/>
      <c r="IG145" s="82"/>
      <c r="IH145" s="82"/>
      <c r="II145" s="82"/>
      <c r="IJ145" s="82"/>
      <c r="IK145" s="82"/>
      <c r="IL145" s="82"/>
      <c r="IM145" s="82"/>
      <c r="IN145" s="82"/>
    </row>
    <row r="146" spans="1:248" s="73" customFormat="1" ht="17.399999999999999">
      <c r="A146" s="62"/>
      <c r="B146" s="62"/>
      <c r="C146" s="63"/>
      <c r="D146" s="63"/>
      <c r="E146" s="62"/>
      <c r="F146" s="62"/>
      <c r="G146" s="64"/>
      <c r="H146" s="66"/>
      <c r="I146" s="64"/>
      <c r="J146" s="65"/>
      <c r="K146" s="66"/>
      <c r="L146" s="67"/>
      <c r="M146" s="64"/>
      <c r="N146" s="75"/>
      <c r="O146" s="68"/>
      <c r="P146" s="68"/>
      <c r="Q146" s="69"/>
      <c r="R146" s="66"/>
      <c r="S146" s="67"/>
      <c r="T146" s="66"/>
      <c r="U146" s="66"/>
      <c r="V146" s="96"/>
      <c r="W146" s="96"/>
      <c r="X146" s="66"/>
      <c r="Y146" s="25"/>
      <c r="Z146" s="1" t="str">
        <f t="shared" si="48"/>
        <v/>
      </c>
      <c r="AA146" s="1" t="str">
        <f t="shared" si="49"/>
        <v/>
      </c>
      <c r="AB146" s="1" t="str">
        <f t="shared" si="50"/>
        <v/>
      </c>
      <c r="AC146" s="1" t="str">
        <f t="shared" si="51"/>
        <v/>
      </c>
      <c r="AD146" s="1" t="str">
        <f t="shared" si="52"/>
        <v/>
      </c>
      <c r="AE146" s="1" t="str">
        <f t="shared" si="53"/>
        <v/>
      </c>
      <c r="AF146" s="1" t="str">
        <f t="shared" si="54"/>
        <v/>
      </c>
      <c r="AG146" s="1" t="str">
        <f t="shared" si="55"/>
        <v/>
      </c>
      <c r="AH146" s="1" t="str">
        <f t="shared" si="56"/>
        <v/>
      </c>
      <c r="AI146" s="1" t="str">
        <f t="shared" si="57"/>
        <v/>
      </c>
      <c r="AJ146" s="1" t="str">
        <f t="shared" si="58"/>
        <v/>
      </c>
      <c r="AK146" s="1" t="str">
        <f t="shared" si="59"/>
        <v/>
      </c>
      <c r="AL146" s="25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</row>
    <row r="147" spans="1:248" s="73" customFormat="1" ht="17.399999999999999">
      <c r="A147" s="62"/>
      <c r="B147" s="72"/>
      <c r="C147" s="63"/>
      <c r="D147" s="63"/>
      <c r="E147" s="62"/>
      <c r="F147" s="62"/>
      <c r="G147" s="64"/>
      <c r="H147" s="64"/>
      <c r="I147" s="64"/>
      <c r="J147" s="65"/>
      <c r="K147" s="66"/>
      <c r="L147" s="67"/>
      <c r="M147" s="64"/>
      <c r="N147" s="75"/>
      <c r="O147" s="68"/>
      <c r="P147" s="68"/>
      <c r="Q147" s="69"/>
      <c r="R147" s="66"/>
      <c r="S147" s="67"/>
      <c r="T147" s="66"/>
      <c r="U147" s="66"/>
      <c r="V147" s="96"/>
      <c r="W147" s="96"/>
      <c r="X147" s="66"/>
      <c r="Y147" s="53"/>
      <c r="Z147" s="54" t="str">
        <f t="shared" si="48"/>
        <v/>
      </c>
      <c r="AA147" s="54" t="str">
        <f t="shared" si="49"/>
        <v/>
      </c>
      <c r="AB147" s="54" t="str">
        <f t="shared" si="50"/>
        <v/>
      </c>
      <c r="AC147" s="54" t="str">
        <f t="shared" si="51"/>
        <v/>
      </c>
      <c r="AD147" s="54" t="str">
        <f t="shared" si="52"/>
        <v/>
      </c>
      <c r="AE147" s="1" t="str">
        <f t="shared" si="53"/>
        <v/>
      </c>
      <c r="AF147" s="54" t="str">
        <f t="shared" si="54"/>
        <v/>
      </c>
      <c r="AG147" s="54" t="str">
        <f t="shared" si="55"/>
        <v/>
      </c>
      <c r="AH147" s="54" t="str">
        <f t="shared" si="56"/>
        <v/>
      </c>
      <c r="AI147" s="54" t="str">
        <f t="shared" si="57"/>
        <v/>
      </c>
      <c r="AJ147" s="54" t="str">
        <f t="shared" si="58"/>
        <v/>
      </c>
      <c r="AK147" s="54" t="str">
        <f t="shared" si="59"/>
        <v/>
      </c>
      <c r="AL147" s="53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</row>
    <row r="148" spans="1:248" ht="17.399999999999999">
      <c r="A148" s="62"/>
      <c r="B148" s="62"/>
      <c r="C148" s="62"/>
      <c r="D148" s="62"/>
      <c r="E148" s="62"/>
      <c r="F148" s="62"/>
      <c r="G148" s="64"/>
      <c r="H148" s="66"/>
      <c r="I148" s="64"/>
      <c r="J148" s="62"/>
      <c r="K148" s="66"/>
      <c r="L148" s="64"/>
      <c r="M148" s="64"/>
      <c r="N148" s="75"/>
      <c r="O148" s="73"/>
      <c r="P148" s="68"/>
      <c r="Q148" s="69"/>
      <c r="R148" s="66"/>
      <c r="S148" s="67"/>
      <c r="T148" s="66"/>
      <c r="U148" s="66"/>
      <c r="V148" s="96"/>
      <c r="W148" s="96"/>
      <c r="X148" s="66"/>
      <c r="Y148" s="25"/>
      <c r="Z148" s="1" t="str">
        <f t="shared" si="48"/>
        <v/>
      </c>
      <c r="AA148" s="1" t="str">
        <f t="shared" si="49"/>
        <v/>
      </c>
      <c r="AB148" s="1" t="str">
        <f t="shared" si="50"/>
        <v/>
      </c>
      <c r="AC148" s="1" t="str">
        <f t="shared" si="51"/>
        <v/>
      </c>
      <c r="AD148" s="1" t="str">
        <f t="shared" si="52"/>
        <v/>
      </c>
      <c r="AE148" s="1" t="str">
        <f t="shared" si="53"/>
        <v/>
      </c>
      <c r="AF148" s="1" t="str">
        <f t="shared" si="54"/>
        <v/>
      </c>
      <c r="AG148" s="1" t="str">
        <f t="shared" si="55"/>
        <v/>
      </c>
      <c r="AH148" s="1" t="str">
        <f t="shared" si="56"/>
        <v/>
      </c>
      <c r="AI148" s="1" t="str">
        <f t="shared" si="57"/>
        <v/>
      </c>
      <c r="AJ148" s="1" t="str">
        <f t="shared" si="58"/>
        <v/>
      </c>
      <c r="AK148" s="1" t="str">
        <f t="shared" si="59"/>
        <v/>
      </c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5"/>
      <c r="IL148" s="25"/>
      <c r="IM148" s="25"/>
      <c r="IN148" s="25"/>
    </row>
    <row r="149" spans="1:248" ht="17.399999999999999">
      <c r="A149" s="62"/>
      <c r="B149" s="72"/>
      <c r="C149" s="63"/>
      <c r="D149" s="63"/>
      <c r="E149" s="62"/>
      <c r="F149" s="62"/>
      <c r="G149" s="64"/>
      <c r="H149" s="64"/>
      <c r="I149" s="64"/>
      <c r="J149" s="65"/>
      <c r="K149" s="66"/>
      <c r="L149" s="67"/>
      <c r="M149" s="64"/>
      <c r="N149" s="75"/>
      <c r="O149" s="68"/>
      <c r="P149" s="68"/>
      <c r="Q149" s="69"/>
      <c r="R149" s="66"/>
      <c r="S149" s="67"/>
      <c r="T149" s="66"/>
      <c r="U149" s="66"/>
      <c r="V149" s="96"/>
      <c r="W149" s="96"/>
      <c r="X149" s="66"/>
      <c r="Y149" s="25"/>
      <c r="Z149" s="1" t="str">
        <f t="shared" si="48"/>
        <v/>
      </c>
      <c r="AA149" s="1" t="str">
        <f t="shared" si="49"/>
        <v/>
      </c>
      <c r="AB149" s="1" t="str">
        <f t="shared" si="50"/>
        <v/>
      </c>
      <c r="AC149" s="1" t="str">
        <f t="shared" si="51"/>
        <v/>
      </c>
      <c r="AD149" s="1" t="str">
        <f t="shared" si="52"/>
        <v/>
      </c>
      <c r="AE149" s="1" t="str">
        <f t="shared" si="53"/>
        <v/>
      </c>
      <c r="AF149" s="1" t="str">
        <f t="shared" si="54"/>
        <v/>
      </c>
      <c r="AG149" s="1" t="str">
        <f t="shared" si="55"/>
        <v/>
      </c>
      <c r="AH149" s="1" t="str">
        <f t="shared" si="56"/>
        <v/>
      </c>
      <c r="AI149" s="1" t="str">
        <f t="shared" si="57"/>
        <v/>
      </c>
      <c r="AJ149" s="1" t="str">
        <f t="shared" si="58"/>
        <v/>
      </c>
      <c r="AK149" s="1" t="str">
        <f t="shared" si="59"/>
        <v/>
      </c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 s="25"/>
      <c r="IN149" s="25"/>
    </row>
    <row r="150" spans="1:248" ht="17.399999999999999">
      <c r="A150" s="62"/>
      <c r="B150" s="62"/>
      <c r="C150" s="62"/>
      <c r="D150" s="62"/>
      <c r="E150" s="62"/>
      <c r="F150" s="62"/>
      <c r="G150" s="64"/>
      <c r="H150" s="66"/>
      <c r="I150" s="64"/>
      <c r="J150" s="62"/>
      <c r="K150" s="66"/>
      <c r="L150" s="67"/>
      <c r="M150" s="67"/>
      <c r="N150" s="76"/>
      <c r="O150" s="56"/>
      <c r="P150" s="68"/>
      <c r="Q150" s="69"/>
      <c r="R150" s="66"/>
      <c r="S150" s="67"/>
      <c r="T150" s="66"/>
      <c r="U150" s="66"/>
      <c r="V150" s="96"/>
      <c r="W150" s="96"/>
      <c r="X150" s="66"/>
      <c r="Y150" s="25"/>
      <c r="Z150" s="1" t="str">
        <f t="shared" si="48"/>
        <v/>
      </c>
      <c r="AA150" s="1" t="str">
        <f t="shared" si="49"/>
        <v/>
      </c>
      <c r="AB150" s="1" t="str">
        <f t="shared" si="50"/>
        <v/>
      </c>
      <c r="AC150" s="1" t="str">
        <f t="shared" si="51"/>
        <v/>
      </c>
      <c r="AD150" s="1" t="str">
        <f t="shared" si="52"/>
        <v/>
      </c>
      <c r="AE150" s="1" t="str">
        <f t="shared" si="53"/>
        <v/>
      </c>
      <c r="AF150" s="1" t="str">
        <f t="shared" si="54"/>
        <v/>
      </c>
      <c r="AG150" s="1" t="str">
        <f t="shared" si="55"/>
        <v/>
      </c>
      <c r="AH150" s="1" t="str">
        <f t="shared" si="56"/>
        <v/>
      </c>
      <c r="AI150" s="1" t="str">
        <f t="shared" si="57"/>
        <v/>
      </c>
      <c r="AJ150" s="1" t="str">
        <f t="shared" si="58"/>
        <v/>
      </c>
      <c r="AK150" s="1" t="str">
        <f t="shared" si="59"/>
        <v/>
      </c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</row>
    <row r="151" spans="1:248" ht="17.399999999999999">
      <c r="A151" s="29"/>
      <c r="B151" s="29"/>
      <c r="C151" s="29"/>
      <c r="D151" s="29"/>
      <c r="E151" s="29"/>
      <c r="F151" s="29"/>
      <c r="G151" s="30"/>
      <c r="H151" s="31"/>
      <c r="I151" s="30"/>
      <c r="J151" s="29"/>
      <c r="K151" s="31"/>
      <c r="L151" s="32"/>
      <c r="M151" s="32"/>
      <c r="N151" s="77"/>
      <c r="O151" s="33"/>
      <c r="P151" s="34"/>
      <c r="Q151" s="35"/>
      <c r="R151" s="31"/>
      <c r="S151" s="32"/>
      <c r="T151" s="31"/>
      <c r="U151" s="31"/>
      <c r="V151" s="96"/>
      <c r="W151" s="96"/>
      <c r="X151" s="31"/>
      <c r="Y151" s="25"/>
      <c r="Z151" s="1" t="str">
        <f t="shared" si="48"/>
        <v/>
      </c>
      <c r="AA151" s="1" t="str">
        <f t="shared" si="49"/>
        <v/>
      </c>
      <c r="AB151" s="1" t="str">
        <f t="shared" si="50"/>
        <v/>
      </c>
      <c r="AC151" s="1" t="str">
        <f t="shared" si="51"/>
        <v/>
      </c>
      <c r="AD151" s="1" t="str">
        <f t="shared" si="52"/>
        <v/>
      </c>
      <c r="AE151" s="1" t="str">
        <f t="shared" si="53"/>
        <v/>
      </c>
      <c r="AF151" s="1" t="str">
        <f t="shared" si="54"/>
        <v/>
      </c>
      <c r="AG151" s="1" t="str">
        <f t="shared" si="55"/>
        <v/>
      </c>
      <c r="AH151" s="1" t="str">
        <f t="shared" si="56"/>
        <v/>
      </c>
      <c r="AI151" s="1" t="str">
        <f t="shared" si="57"/>
        <v/>
      </c>
      <c r="AJ151" s="1" t="str">
        <f t="shared" si="58"/>
        <v/>
      </c>
      <c r="AK151" s="1" t="str">
        <f t="shared" si="59"/>
        <v/>
      </c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  <c r="II151" s="25"/>
      <c r="IJ151" s="25"/>
      <c r="IK151" s="25"/>
      <c r="IL151" s="25"/>
      <c r="IM151" s="25"/>
      <c r="IN151" s="25"/>
    </row>
    <row r="152" spans="1:248" ht="17.399999999999999">
      <c r="A152" s="29"/>
      <c r="B152" s="29"/>
      <c r="C152" s="29"/>
      <c r="D152" s="29"/>
      <c r="E152" s="29"/>
      <c r="F152" s="29"/>
      <c r="G152" s="30"/>
      <c r="H152" s="31"/>
      <c r="I152" s="30"/>
      <c r="J152" s="29"/>
      <c r="K152" s="31"/>
      <c r="L152" s="32"/>
      <c r="M152" s="32"/>
      <c r="N152" s="77"/>
      <c r="O152" s="33"/>
      <c r="P152" s="34"/>
      <c r="Q152" s="35"/>
      <c r="R152" s="31"/>
      <c r="S152" s="32"/>
      <c r="T152" s="31"/>
      <c r="U152" s="31"/>
      <c r="V152" s="96"/>
      <c r="W152" s="96"/>
      <c r="X152" s="31"/>
      <c r="Y152" s="25"/>
      <c r="Z152" s="1" t="str">
        <f t="shared" si="48"/>
        <v/>
      </c>
      <c r="AA152" s="1" t="str">
        <f t="shared" si="49"/>
        <v/>
      </c>
      <c r="AB152" s="1" t="str">
        <f t="shared" si="50"/>
        <v/>
      </c>
      <c r="AC152" s="1" t="str">
        <f t="shared" si="51"/>
        <v/>
      </c>
      <c r="AD152" s="1" t="str">
        <f t="shared" si="52"/>
        <v/>
      </c>
      <c r="AE152" s="1" t="str">
        <f t="shared" si="53"/>
        <v/>
      </c>
      <c r="AF152" s="1" t="str">
        <f t="shared" si="54"/>
        <v/>
      </c>
      <c r="AG152" s="1" t="str">
        <f t="shared" si="55"/>
        <v/>
      </c>
      <c r="AH152" s="1" t="str">
        <f t="shared" si="56"/>
        <v/>
      </c>
      <c r="AI152" s="1" t="str">
        <f t="shared" si="57"/>
        <v/>
      </c>
      <c r="AJ152" s="1" t="str">
        <f t="shared" si="58"/>
        <v/>
      </c>
      <c r="AK152" s="1" t="str">
        <f t="shared" si="59"/>
        <v/>
      </c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  <c r="II152" s="25"/>
      <c r="IJ152" s="25"/>
      <c r="IK152" s="25"/>
      <c r="IL152" s="25"/>
      <c r="IM152" s="25"/>
      <c r="IN152" s="25"/>
    </row>
    <row r="153" spans="1:248" ht="17.399999999999999">
      <c r="A153" s="29"/>
      <c r="B153" s="29"/>
      <c r="C153" s="29"/>
      <c r="D153" s="29"/>
      <c r="E153" s="29"/>
      <c r="F153" s="29"/>
      <c r="G153" s="30"/>
      <c r="H153" s="31"/>
      <c r="I153" s="30"/>
      <c r="J153" s="29"/>
      <c r="K153" s="31"/>
      <c r="L153" s="30"/>
      <c r="M153" s="32"/>
      <c r="N153" s="77"/>
      <c r="O153" s="33"/>
      <c r="P153" s="34"/>
      <c r="Q153" s="35"/>
      <c r="R153" s="31"/>
      <c r="S153" s="32"/>
      <c r="T153" s="31"/>
      <c r="U153" s="31"/>
      <c r="V153" s="96"/>
      <c r="W153" s="96"/>
      <c r="X153" s="31"/>
      <c r="Y153" s="25"/>
      <c r="Z153" s="1" t="str">
        <f t="shared" si="48"/>
        <v/>
      </c>
      <c r="AA153" s="1" t="str">
        <f t="shared" si="49"/>
        <v/>
      </c>
      <c r="AB153" s="1" t="str">
        <f t="shared" si="50"/>
        <v/>
      </c>
      <c r="AC153" s="1" t="str">
        <f t="shared" si="51"/>
        <v/>
      </c>
      <c r="AD153" s="1" t="str">
        <f t="shared" si="52"/>
        <v/>
      </c>
      <c r="AE153" s="1" t="str">
        <f t="shared" si="53"/>
        <v/>
      </c>
      <c r="AF153" s="1" t="str">
        <f t="shared" si="54"/>
        <v/>
      </c>
      <c r="AG153" s="1" t="str">
        <f t="shared" si="55"/>
        <v/>
      </c>
      <c r="AH153" s="1" t="str">
        <f t="shared" si="56"/>
        <v/>
      </c>
      <c r="AI153" s="1" t="str">
        <f t="shared" si="57"/>
        <v/>
      </c>
      <c r="AJ153" s="1" t="str">
        <f t="shared" si="58"/>
        <v/>
      </c>
      <c r="AK153" s="1" t="str">
        <f t="shared" si="59"/>
        <v/>
      </c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 s="25"/>
      <c r="IN153" s="25"/>
    </row>
    <row r="154" spans="1:248" ht="17.399999999999999">
      <c r="A154" s="29"/>
      <c r="B154" s="29"/>
      <c r="C154" s="29"/>
      <c r="D154" s="29"/>
      <c r="E154" s="29"/>
      <c r="F154" s="29"/>
      <c r="G154" s="30"/>
      <c r="H154" s="31"/>
      <c r="I154" s="30"/>
      <c r="J154" s="29"/>
      <c r="K154" s="31"/>
      <c r="L154" s="32"/>
      <c r="M154" s="32"/>
      <c r="N154" s="77"/>
      <c r="O154" s="33"/>
      <c r="P154" s="34"/>
      <c r="Q154" s="35"/>
      <c r="R154" s="31"/>
      <c r="S154" s="32"/>
      <c r="T154" s="31"/>
      <c r="U154" s="31"/>
      <c r="V154" s="96"/>
      <c r="W154" s="96"/>
      <c r="X154" s="31"/>
      <c r="Y154" s="25"/>
      <c r="Z154" s="1" t="str">
        <f t="shared" si="48"/>
        <v/>
      </c>
      <c r="AA154" s="1" t="str">
        <f t="shared" si="49"/>
        <v/>
      </c>
      <c r="AB154" s="1" t="str">
        <f t="shared" si="50"/>
        <v/>
      </c>
      <c r="AC154" s="1" t="str">
        <f t="shared" si="51"/>
        <v/>
      </c>
      <c r="AD154" s="1" t="str">
        <f t="shared" si="52"/>
        <v/>
      </c>
      <c r="AE154" s="1" t="str">
        <f t="shared" si="53"/>
        <v/>
      </c>
      <c r="AF154" s="1" t="str">
        <f t="shared" si="54"/>
        <v/>
      </c>
      <c r="AG154" s="1" t="str">
        <f t="shared" si="55"/>
        <v/>
      </c>
      <c r="AH154" s="1" t="str">
        <f t="shared" si="56"/>
        <v/>
      </c>
      <c r="AI154" s="1" t="str">
        <f t="shared" si="57"/>
        <v/>
      </c>
      <c r="AJ154" s="1" t="str">
        <f t="shared" si="58"/>
        <v/>
      </c>
      <c r="AK154" s="1" t="str">
        <f t="shared" si="59"/>
        <v/>
      </c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5"/>
      <c r="IL154" s="25"/>
      <c r="IM154" s="25"/>
      <c r="IN154" s="25"/>
    </row>
    <row r="155" spans="1:248" ht="17.399999999999999">
      <c r="A155" s="29"/>
      <c r="B155" s="29"/>
      <c r="C155" s="29"/>
      <c r="D155" s="29"/>
      <c r="E155" s="29"/>
      <c r="F155" s="29"/>
      <c r="G155" s="30"/>
      <c r="H155" s="31"/>
      <c r="I155" s="30"/>
      <c r="J155" s="1"/>
      <c r="K155" s="31"/>
      <c r="L155" s="30"/>
      <c r="M155" s="32"/>
      <c r="N155" s="77"/>
      <c r="O155" s="33"/>
      <c r="P155" s="34"/>
      <c r="Q155" s="35"/>
      <c r="R155" s="31"/>
      <c r="S155" s="32"/>
      <c r="T155" s="31"/>
      <c r="U155" s="31"/>
      <c r="V155" s="96"/>
      <c r="W155" s="96"/>
      <c r="X155" s="31"/>
      <c r="Y155" s="25"/>
      <c r="Z155" s="1" t="str">
        <f t="shared" si="48"/>
        <v/>
      </c>
      <c r="AA155" s="1" t="str">
        <f t="shared" si="49"/>
        <v/>
      </c>
      <c r="AB155" s="1" t="str">
        <f t="shared" si="50"/>
        <v/>
      </c>
      <c r="AC155" s="1" t="str">
        <f t="shared" si="51"/>
        <v/>
      </c>
      <c r="AD155" s="1" t="str">
        <f t="shared" si="52"/>
        <v/>
      </c>
      <c r="AE155" s="1" t="str">
        <f t="shared" si="53"/>
        <v/>
      </c>
      <c r="AF155" s="1" t="str">
        <f t="shared" si="54"/>
        <v/>
      </c>
      <c r="AG155" s="1" t="str">
        <f t="shared" si="55"/>
        <v/>
      </c>
      <c r="AH155" s="1" t="str">
        <f t="shared" si="56"/>
        <v/>
      </c>
      <c r="AI155" s="1" t="str">
        <f t="shared" si="57"/>
        <v/>
      </c>
      <c r="AJ155" s="1" t="str">
        <f t="shared" si="58"/>
        <v/>
      </c>
      <c r="AK155" s="1" t="str">
        <f t="shared" si="59"/>
        <v/>
      </c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5"/>
      <c r="IL155" s="25"/>
      <c r="IM155" s="25"/>
      <c r="IN155" s="25"/>
    </row>
    <row r="156" spans="1:248" ht="17.399999999999999">
      <c r="A156" s="29"/>
      <c r="B156" s="29"/>
      <c r="C156" s="29"/>
      <c r="D156" s="29"/>
      <c r="E156" s="29"/>
      <c r="F156" s="29"/>
      <c r="G156" s="30"/>
      <c r="H156" s="31"/>
      <c r="I156" s="30"/>
      <c r="J156" s="29"/>
      <c r="K156" s="31"/>
      <c r="L156" s="32"/>
      <c r="M156" s="32"/>
      <c r="N156" s="77"/>
      <c r="O156" s="33"/>
      <c r="P156" s="34"/>
      <c r="Q156" s="35"/>
      <c r="R156" s="31"/>
      <c r="S156" s="32"/>
      <c r="T156" s="31"/>
      <c r="U156" s="31"/>
      <c r="V156" s="96"/>
      <c r="W156" s="96"/>
      <c r="X156" s="31"/>
      <c r="Y156" s="25"/>
      <c r="Z156" s="1" t="str">
        <f t="shared" si="48"/>
        <v/>
      </c>
      <c r="AA156" s="1" t="str">
        <f t="shared" si="49"/>
        <v/>
      </c>
      <c r="AB156" s="1" t="str">
        <f t="shared" si="50"/>
        <v/>
      </c>
      <c r="AC156" s="1" t="str">
        <f t="shared" si="51"/>
        <v/>
      </c>
      <c r="AD156" s="1" t="str">
        <f t="shared" si="52"/>
        <v/>
      </c>
      <c r="AE156" s="1" t="str">
        <f t="shared" si="53"/>
        <v/>
      </c>
      <c r="AF156" s="1" t="str">
        <f t="shared" si="54"/>
        <v/>
      </c>
      <c r="AG156" s="1" t="str">
        <f t="shared" si="55"/>
        <v/>
      </c>
      <c r="AH156" s="1" t="str">
        <f t="shared" si="56"/>
        <v/>
      </c>
      <c r="AI156" s="1" t="str">
        <f t="shared" si="57"/>
        <v/>
      </c>
      <c r="AJ156" s="1" t="str">
        <f t="shared" si="58"/>
        <v/>
      </c>
      <c r="AK156" s="1" t="str">
        <f t="shared" si="59"/>
        <v/>
      </c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5"/>
      <c r="IL156" s="25"/>
      <c r="IM156" s="25"/>
      <c r="IN156" s="25"/>
    </row>
    <row r="157" spans="1:248" ht="17.399999999999999">
      <c r="A157" s="29"/>
      <c r="B157" s="29"/>
      <c r="C157" s="29"/>
      <c r="D157" s="29"/>
      <c r="E157" s="29"/>
      <c r="F157" s="29"/>
      <c r="G157" s="30"/>
      <c r="H157" s="31"/>
      <c r="I157" s="30"/>
      <c r="J157" s="29"/>
      <c r="K157" s="31"/>
      <c r="L157" s="32"/>
      <c r="M157" s="32"/>
      <c r="N157" s="77"/>
      <c r="O157" s="33"/>
      <c r="P157" s="34"/>
      <c r="Q157" s="35"/>
      <c r="R157" s="31"/>
      <c r="S157" s="32"/>
      <c r="T157" s="31"/>
      <c r="U157" s="31"/>
      <c r="V157" s="96"/>
      <c r="W157" s="96"/>
      <c r="X157" s="31"/>
      <c r="Y157" s="25"/>
      <c r="Z157" s="1" t="str">
        <f t="shared" si="48"/>
        <v/>
      </c>
      <c r="AA157" s="1" t="str">
        <f t="shared" si="49"/>
        <v/>
      </c>
      <c r="AB157" s="1" t="str">
        <f t="shared" si="50"/>
        <v/>
      </c>
      <c r="AC157" s="1" t="str">
        <f t="shared" si="51"/>
        <v/>
      </c>
      <c r="AD157" s="1" t="str">
        <f t="shared" si="52"/>
        <v/>
      </c>
      <c r="AE157" s="1" t="str">
        <f t="shared" si="53"/>
        <v/>
      </c>
      <c r="AF157" s="1" t="str">
        <f t="shared" si="54"/>
        <v/>
      </c>
      <c r="AG157" s="1" t="str">
        <f t="shared" si="55"/>
        <v/>
      </c>
      <c r="AH157" s="1" t="str">
        <f t="shared" si="56"/>
        <v/>
      </c>
      <c r="AI157" s="1" t="str">
        <f t="shared" si="57"/>
        <v/>
      </c>
      <c r="AJ157" s="1" t="str">
        <f t="shared" si="58"/>
        <v/>
      </c>
      <c r="AK157" s="1" t="str">
        <f t="shared" si="59"/>
        <v/>
      </c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5"/>
      <c r="IL157" s="25"/>
      <c r="IM157" s="25"/>
      <c r="IN157" s="25"/>
    </row>
    <row r="158" spans="1:248" ht="17.399999999999999">
      <c r="A158" s="29"/>
      <c r="B158" s="29"/>
      <c r="C158" s="29"/>
      <c r="D158" s="29"/>
      <c r="E158" s="29"/>
      <c r="F158" s="29"/>
      <c r="G158" s="30"/>
      <c r="H158" s="31"/>
      <c r="I158" s="30"/>
      <c r="J158" s="1"/>
      <c r="K158" s="31"/>
      <c r="L158" s="30"/>
      <c r="M158" s="32"/>
      <c r="N158" s="78"/>
      <c r="O158" s="33"/>
      <c r="P158" s="34"/>
      <c r="Q158" s="35"/>
      <c r="R158" s="31"/>
      <c r="S158" s="32"/>
      <c r="T158" s="31"/>
      <c r="U158" s="31"/>
      <c r="V158" s="96"/>
      <c r="W158" s="96"/>
      <c r="X158" s="31"/>
      <c r="Y158" s="25"/>
      <c r="Z158" s="1" t="str">
        <f t="shared" si="48"/>
        <v/>
      </c>
      <c r="AA158" s="1" t="str">
        <f t="shared" si="49"/>
        <v/>
      </c>
      <c r="AB158" s="1" t="str">
        <f t="shared" si="50"/>
        <v/>
      </c>
      <c r="AC158" s="1" t="str">
        <f t="shared" si="51"/>
        <v/>
      </c>
      <c r="AD158" s="1" t="str">
        <f t="shared" si="52"/>
        <v/>
      </c>
      <c r="AE158" s="1" t="str">
        <f t="shared" si="53"/>
        <v/>
      </c>
      <c r="AF158" s="1" t="str">
        <f t="shared" si="54"/>
        <v/>
      </c>
      <c r="AG158" s="1" t="str">
        <f t="shared" si="55"/>
        <v/>
      </c>
      <c r="AH158" s="1" t="str">
        <f t="shared" si="56"/>
        <v/>
      </c>
      <c r="AI158" s="1" t="str">
        <f t="shared" si="57"/>
        <v/>
      </c>
      <c r="AJ158" s="1" t="str">
        <f t="shared" si="58"/>
        <v/>
      </c>
      <c r="AK158" s="1" t="str">
        <f t="shared" si="59"/>
        <v/>
      </c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</row>
    <row r="159" spans="1:248" ht="17.399999999999999">
      <c r="A159" s="29"/>
      <c r="B159" s="29"/>
      <c r="C159" s="29"/>
      <c r="D159" s="29"/>
      <c r="E159" s="29"/>
      <c r="F159" s="29"/>
      <c r="G159" s="30"/>
      <c r="H159" s="31"/>
      <c r="I159" s="30"/>
      <c r="J159" s="29"/>
      <c r="K159" s="31"/>
      <c r="L159" s="32"/>
      <c r="M159" s="32"/>
      <c r="N159" s="77"/>
      <c r="O159" s="33"/>
      <c r="P159" s="34"/>
      <c r="Q159" s="35"/>
      <c r="R159" s="31"/>
      <c r="S159" s="32"/>
      <c r="T159" s="31"/>
      <c r="U159" s="31"/>
      <c r="V159" s="96"/>
      <c r="W159" s="96"/>
      <c r="X159" s="31"/>
      <c r="Y159" s="25"/>
      <c r="Z159" s="1" t="str">
        <f t="shared" si="48"/>
        <v/>
      </c>
      <c r="AA159" s="1" t="str">
        <f t="shared" si="49"/>
        <v/>
      </c>
      <c r="AB159" s="1" t="str">
        <f t="shared" si="50"/>
        <v/>
      </c>
      <c r="AC159" s="1" t="str">
        <f t="shared" si="51"/>
        <v/>
      </c>
      <c r="AD159" s="1" t="str">
        <f t="shared" si="52"/>
        <v/>
      </c>
      <c r="AE159" s="1" t="str">
        <f t="shared" si="53"/>
        <v/>
      </c>
      <c r="AF159" s="1" t="str">
        <f t="shared" si="54"/>
        <v/>
      </c>
      <c r="AG159" s="1" t="str">
        <f t="shared" si="55"/>
        <v/>
      </c>
      <c r="AH159" s="1" t="str">
        <f t="shared" si="56"/>
        <v/>
      </c>
      <c r="AI159" s="1" t="str">
        <f t="shared" si="57"/>
        <v/>
      </c>
      <c r="AJ159" s="1" t="str">
        <f t="shared" si="58"/>
        <v/>
      </c>
      <c r="AK159" s="1" t="str">
        <f t="shared" si="59"/>
        <v/>
      </c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5"/>
      <c r="IL159" s="25"/>
      <c r="IM159" s="25"/>
      <c r="IN159" s="25"/>
    </row>
    <row r="160" spans="1:248" ht="17.399999999999999">
      <c r="A160" s="29"/>
      <c r="B160" s="29"/>
      <c r="C160" s="29"/>
      <c r="D160" s="29"/>
      <c r="E160" s="29"/>
      <c r="F160" s="29"/>
      <c r="G160" s="30"/>
      <c r="H160" s="31"/>
      <c r="I160" s="30"/>
      <c r="J160" s="29"/>
      <c r="K160" s="31"/>
      <c r="L160" s="32"/>
      <c r="M160" s="32"/>
      <c r="N160" s="77"/>
      <c r="O160" s="33"/>
      <c r="P160" s="34"/>
      <c r="Q160" s="35"/>
      <c r="R160" s="31"/>
      <c r="S160" s="32"/>
      <c r="T160" s="31"/>
      <c r="U160" s="31"/>
      <c r="V160" s="96"/>
      <c r="W160" s="96"/>
      <c r="X160" s="31"/>
      <c r="Y160" s="25"/>
      <c r="Z160" s="1" t="str">
        <f t="shared" si="48"/>
        <v/>
      </c>
      <c r="AA160" s="1" t="str">
        <f t="shared" si="49"/>
        <v/>
      </c>
      <c r="AB160" s="1" t="str">
        <f t="shared" si="50"/>
        <v/>
      </c>
      <c r="AC160" s="1" t="str">
        <f t="shared" si="51"/>
        <v/>
      </c>
      <c r="AD160" s="1" t="str">
        <f t="shared" si="52"/>
        <v/>
      </c>
      <c r="AE160" s="1" t="str">
        <f t="shared" si="53"/>
        <v/>
      </c>
      <c r="AF160" s="1" t="str">
        <f t="shared" si="54"/>
        <v/>
      </c>
      <c r="AG160" s="1" t="str">
        <f t="shared" si="55"/>
        <v/>
      </c>
      <c r="AH160" s="1" t="str">
        <f t="shared" si="56"/>
        <v/>
      </c>
      <c r="AI160" s="1" t="str">
        <f t="shared" si="57"/>
        <v/>
      </c>
      <c r="AJ160" s="1" t="str">
        <f t="shared" si="58"/>
        <v/>
      </c>
      <c r="AK160" s="1" t="str">
        <f t="shared" si="59"/>
        <v/>
      </c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5"/>
      <c r="IL160" s="25"/>
      <c r="IM160" s="25"/>
      <c r="IN160" s="25"/>
    </row>
    <row r="161" spans="1:248" ht="17.399999999999999">
      <c r="A161" s="29"/>
      <c r="B161" s="29"/>
      <c r="C161" s="29"/>
      <c r="D161" s="29"/>
      <c r="E161" s="29"/>
      <c r="F161" s="29"/>
      <c r="G161" s="30"/>
      <c r="H161" s="31"/>
      <c r="I161" s="30"/>
      <c r="J161" s="29"/>
      <c r="K161" s="31"/>
      <c r="L161" s="32"/>
      <c r="M161" s="32"/>
      <c r="N161" s="77"/>
      <c r="O161" s="33"/>
      <c r="P161" s="34"/>
      <c r="Q161" s="35"/>
      <c r="R161" s="31"/>
      <c r="S161" s="32"/>
      <c r="T161" s="31"/>
      <c r="U161" s="31"/>
      <c r="V161" s="96"/>
      <c r="W161" s="96"/>
      <c r="X161" s="31"/>
      <c r="Y161" s="25"/>
      <c r="Z161" s="1" t="str">
        <f t="shared" si="48"/>
        <v/>
      </c>
      <c r="AA161" s="1" t="str">
        <f t="shared" si="49"/>
        <v/>
      </c>
      <c r="AB161" s="1" t="str">
        <f t="shared" si="50"/>
        <v/>
      </c>
      <c r="AC161" s="1" t="str">
        <f t="shared" si="51"/>
        <v/>
      </c>
      <c r="AD161" s="1" t="str">
        <f t="shared" si="52"/>
        <v/>
      </c>
      <c r="AE161" s="1" t="str">
        <f t="shared" si="53"/>
        <v/>
      </c>
      <c r="AF161" s="1" t="str">
        <f t="shared" si="54"/>
        <v/>
      </c>
      <c r="AG161" s="1" t="str">
        <f t="shared" si="55"/>
        <v/>
      </c>
      <c r="AH161" s="1" t="str">
        <f t="shared" si="56"/>
        <v/>
      </c>
      <c r="AI161" s="1" t="str">
        <f t="shared" si="57"/>
        <v/>
      </c>
      <c r="AJ161" s="1" t="str">
        <f t="shared" si="58"/>
        <v/>
      </c>
      <c r="AK161" s="1" t="str">
        <f t="shared" si="59"/>
        <v/>
      </c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25"/>
      <c r="IJ161" s="25"/>
      <c r="IK161" s="25"/>
      <c r="IL161" s="25"/>
      <c r="IM161" s="25"/>
      <c r="IN161" s="25"/>
    </row>
    <row r="162" spans="1:248" ht="17.399999999999999">
      <c r="A162" s="29"/>
      <c r="B162" s="29"/>
      <c r="C162" s="29"/>
      <c r="D162" s="29"/>
      <c r="E162" s="29"/>
      <c r="F162" s="29"/>
      <c r="G162" s="30"/>
      <c r="H162" s="31"/>
      <c r="I162" s="30"/>
      <c r="J162" s="29"/>
      <c r="K162" s="31"/>
      <c r="L162" s="32"/>
      <c r="M162" s="32"/>
      <c r="N162" s="77"/>
      <c r="O162" s="33"/>
      <c r="P162" s="34"/>
      <c r="Q162" s="35"/>
      <c r="R162" s="31"/>
      <c r="S162" s="32"/>
      <c r="T162" s="31"/>
      <c r="U162" s="31"/>
      <c r="V162" s="96"/>
      <c r="W162" s="96"/>
      <c r="X162" s="31"/>
      <c r="Y162" s="6"/>
      <c r="Z162" s="1" t="str">
        <f t="shared" si="48"/>
        <v/>
      </c>
      <c r="AA162" s="1" t="str">
        <f t="shared" si="49"/>
        <v/>
      </c>
      <c r="AB162" s="1" t="str">
        <f t="shared" si="50"/>
        <v/>
      </c>
      <c r="AC162" s="1" t="str">
        <f t="shared" si="51"/>
        <v/>
      </c>
      <c r="AD162" s="1" t="str">
        <f t="shared" si="52"/>
        <v/>
      </c>
      <c r="AE162" s="1" t="str">
        <f t="shared" si="53"/>
        <v/>
      </c>
      <c r="AF162" s="1" t="str">
        <f t="shared" si="54"/>
        <v/>
      </c>
      <c r="AG162" s="1" t="str">
        <f t="shared" si="55"/>
        <v/>
      </c>
      <c r="AH162" s="1" t="str">
        <f t="shared" si="56"/>
        <v/>
      </c>
      <c r="AI162" s="1" t="str">
        <f t="shared" si="57"/>
        <v/>
      </c>
      <c r="AJ162" s="1" t="str">
        <f t="shared" si="58"/>
        <v/>
      </c>
      <c r="AK162" s="1" t="str">
        <f t="shared" si="59"/>
        <v/>
      </c>
      <c r="AL162" s="6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 s="25"/>
      <c r="IN162" s="25"/>
    </row>
    <row r="163" spans="1:248" ht="17.399999999999999">
      <c r="A163" s="29"/>
      <c r="B163" s="29"/>
      <c r="C163" s="29"/>
      <c r="D163" s="29"/>
      <c r="E163" s="29"/>
      <c r="F163" s="29"/>
      <c r="G163" s="30"/>
      <c r="H163" s="31"/>
      <c r="I163" s="30"/>
      <c r="J163" s="29"/>
      <c r="K163" s="31"/>
      <c r="L163" s="32"/>
      <c r="M163" s="32"/>
      <c r="N163" s="77"/>
      <c r="O163" s="33"/>
      <c r="P163" s="34"/>
      <c r="Q163" s="35"/>
      <c r="R163" s="31"/>
      <c r="S163" s="32"/>
      <c r="T163" s="31"/>
      <c r="U163" s="31"/>
      <c r="V163" s="96"/>
      <c r="W163" s="96"/>
      <c r="X163" s="31"/>
      <c r="Y163" s="25"/>
      <c r="Z163" s="1" t="str">
        <f t="shared" si="48"/>
        <v/>
      </c>
      <c r="AA163" s="1" t="str">
        <f t="shared" si="49"/>
        <v/>
      </c>
      <c r="AB163" s="1" t="str">
        <f t="shared" si="50"/>
        <v/>
      </c>
      <c r="AC163" s="1" t="str">
        <f t="shared" si="51"/>
        <v/>
      </c>
      <c r="AD163" s="1" t="str">
        <f t="shared" si="52"/>
        <v/>
      </c>
      <c r="AE163" s="1" t="str">
        <f t="shared" si="53"/>
        <v/>
      </c>
      <c r="AF163" s="1" t="str">
        <f t="shared" si="54"/>
        <v/>
      </c>
      <c r="AG163" s="1" t="str">
        <f t="shared" si="55"/>
        <v/>
      </c>
      <c r="AH163" s="1" t="str">
        <f t="shared" si="56"/>
        <v/>
      </c>
      <c r="AI163" s="1" t="str">
        <f t="shared" si="57"/>
        <v/>
      </c>
      <c r="AJ163" s="1" t="str">
        <f t="shared" si="58"/>
        <v/>
      </c>
      <c r="AK163" s="1" t="str">
        <f t="shared" si="59"/>
        <v/>
      </c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  <c r="II163" s="25"/>
      <c r="IJ163" s="25"/>
      <c r="IK163" s="25"/>
      <c r="IL163" s="25"/>
      <c r="IM163" s="25"/>
      <c r="IN163" s="25"/>
    </row>
    <row r="164" spans="1:248" ht="17.399999999999999">
      <c r="A164" s="29"/>
      <c r="B164" s="29"/>
      <c r="C164" s="29"/>
      <c r="D164" s="29"/>
      <c r="E164" s="29"/>
      <c r="F164" s="29"/>
      <c r="G164" s="30"/>
      <c r="H164" s="31"/>
      <c r="I164" s="30"/>
      <c r="J164" s="29"/>
      <c r="K164" s="31"/>
      <c r="L164" s="32"/>
      <c r="M164" s="32"/>
      <c r="N164" s="77"/>
      <c r="O164" s="33"/>
      <c r="P164" s="34"/>
      <c r="Q164" s="35"/>
      <c r="R164" s="31"/>
      <c r="S164" s="32"/>
      <c r="T164" s="31"/>
      <c r="U164" s="31"/>
      <c r="V164" s="96"/>
      <c r="W164" s="96"/>
      <c r="X164" s="31"/>
      <c r="Y164" s="25"/>
      <c r="Z164" s="1" t="str">
        <f t="shared" si="48"/>
        <v/>
      </c>
      <c r="AA164" s="1" t="str">
        <f t="shared" si="49"/>
        <v/>
      </c>
      <c r="AB164" s="1" t="str">
        <f t="shared" si="50"/>
        <v/>
      </c>
      <c r="AC164" s="1" t="str">
        <f t="shared" si="51"/>
        <v/>
      </c>
      <c r="AD164" s="1" t="str">
        <f t="shared" si="52"/>
        <v/>
      </c>
      <c r="AE164" s="1" t="str">
        <f t="shared" si="53"/>
        <v/>
      </c>
      <c r="AF164" s="1" t="str">
        <f t="shared" si="54"/>
        <v/>
      </c>
      <c r="AG164" s="1" t="str">
        <f t="shared" si="55"/>
        <v/>
      </c>
      <c r="AH164" s="1" t="str">
        <f t="shared" si="56"/>
        <v/>
      </c>
      <c r="AI164" s="1" t="str">
        <f t="shared" si="57"/>
        <v/>
      </c>
      <c r="AJ164" s="1" t="str">
        <f t="shared" si="58"/>
        <v/>
      </c>
      <c r="AK164" s="1" t="str">
        <f t="shared" si="59"/>
        <v/>
      </c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25"/>
      <c r="IH164" s="25"/>
      <c r="II164" s="25"/>
      <c r="IJ164" s="25"/>
      <c r="IK164" s="25"/>
      <c r="IL164" s="25"/>
      <c r="IM164" s="25"/>
      <c r="IN164" s="25"/>
    </row>
    <row r="165" spans="1:248" ht="17.399999999999999">
      <c r="A165" s="29"/>
      <c r="B165" s="29"/>
      <c r="C165" s="29"/>
      <c r="D165" s="29"/>
      <c r="E165" s="29"/>
      <c r="F165" s="29"/>
      <c r="G165" s="30"/>
      <c r="H165" s="31"/>
      <c r="I165" s="30"/>
      <c r="J165" s="29"/>
      <c r="K165" s="31"/>
      <c r="L165" s="32"/>
      <c r="M165" s="32"/>
      <c r="N165" s="77"/>
      <c r="O165" s="33"/>
      <c r="P165" s="34"/>
      <c r="Q165" s="35"/>
      <c r="R165" s="31"/>
      <c r="S165" s="32"/>
      <c r="T165" s="31"/>
      <c r="U165" s="31"/>
      <c r="V165" s="96"/>
      <c r="W165" s="96"/>
      <c r="X165" s="31"/>
      <c r="Y165" s="25"/>
      <c r="Z165" s="1" t="str">
        <f t="shared" si="48"/>
        <v/>
      </c>
      <c r="AA165" s="1" t="str">
        <f t="shared" si="49"/>
        <v/>
      </c>
      <c r="AB165" s="1" t="str">
        <f t="shared" si="50"/>
        <v/>
      </c>
      <c r="AC165" s="1" t="str">
        <f t="shared" si="51"/>
        <v/>
      </c>
      <c r="AD165" s="1" t="str">
        <f t="shared" si="52"/>
        <v/>
      </c>
      <c r="AE165" s="1" t="str">
        <f t="shared" si="53"/>
        <v/>
      </c>
      <c r="AF165" s="1" t="str">
        <f t="shared" si="54"/>
        <v/>
      </c>
      <c r="AG165" s="1" t="str">
        <f t="shared" si="55"/>
        <v/>
      </c>
      <c r="AH165" s="1" t="str">
        <f t="shared" si="56"/>
        <v/>
      </c>
      <c r="AI165" s="1" t="str">
        <f t="shared" si="57"/>
        <v/>
      </c>
      <c r="AJ165" s="1" t="str">
        <f t="shared" si="58"/>
        <v/>
      </c>
      <c r="AK165" s="1" t="str">
        <f t="shared" si="59"/>
        <v/>
      </c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25"/>
      <c r="GW165" s="25"/>
      <c r="GX165" s="25"/>
      <c r="GY165" s="25"/>
      <c r="GZ165" s="25"/>
      <c r="HA165" s="25"/>
      <c r="HB165" s="25"/>
      <c r="HC165" s="25"/>
      <c r="HD165" s="25"/>
      <c r="HE165" s="25"/>
      <c r="HF165" s="25"/>
      <c r="HG165" s="25"/>
      <c r="HH165" s="25"/>
      <c r="HI165" s="25"/>
      <c r="HJ165" s="25"/>
      <c r="HK165" s="25"/>
      <c r="HL165" s="25"/>
      <c r="HM165" s="25"/>
      <c r="HN165" s="25"/>
      <c r="HO165" s="25"/>
      <c r="HP165" s="25"/>
      <c r="HQ165" s="25"/>
      <c r="HR165" s="25"/>
      <c r="HS165" s="25"/>
      <c r="HT165" s="25"/>
      <c r="HU165" s="25"/>
      <c r="HV165" s="25"/>
      <c r="HW165" s="25"/>
      <c r="HX165" s="25"/>
      <c r="HY165" s="25"/>
      <c r="HZ165" s="25"/>
      <c r="IA165" s="25"/>
      <c r="IB165" s="25"/>
      <c r="IC165" s="25"/>
      <c r="ID165" s="25"/>
      <c r="IE165" s="25"/>
      <c r="IF165" s="25"/>
      <c r="IG165" s="25"/>
      <c r="IH165" s="25"/>
      <c r="II165" s="25"/>
      <c r="IJ165" s="25"/>
      <c r="IK165" s="25"/>
      <c r="IL165" s="25"/>
      <c r="IM165" s="25"/>
      <c r="IN165" s="25"/>
    </row>
    <row r="166" spans="1:248" ht="17.399999999999999">
      <c r="A166" s="29"/>
      <c r="B166" s="29"/>
      <c r="C166" s="29"/>
      <c r="D166" s="29"/>
      <c r="E166" s="29"/>
      <c r="F166" s="29"/>
      <c r="G166" s="30"/>
      <c r="H166" s="31"/>
      <c r="I166" s="30"/>
      <c r="J166" s="29"/>
      <c r="K166" s="31"/>
      <c r="L166" s="32"/>
      <c r="M166" s="32"/>
      <c r="N166" s="77"/>
      <c r="O166" s="33"/>
      <c r="P166" s="34"/>
      <c r="Q166" s="35"/>
      <c r="R166" s="31"/>
      <c r="S166" s="32"/>
      <c r="T166" s="31"/>
      <c r="U166" s="31"/>
      <c r="V166" s="96"/>
      <c r="W166" s="96"/>
      <c r="X166" s="31"/>
      <c r="Y166" s="25"/>
      <c r="Z166" s="1" t="str">
        <f t="shared" si="48"/>
        <v/>
      </c>
      <c r="AA166" s="1" t="str">
        <f t="shared" si="49"/>
        <v/>
      </c>
      <c r="AB166" s="1" t="str">
        <f t="shared" si="50"/>
        <v/>
      </c>
      <c r="AC166" s="1" t="str">
        <f t="shared" si="51"/>
        <v/>
      </c>
      <c r="AD166" s="1" t="str">
        <f t="shared" si="52"/>
        <v/>
      </c>
      <c r="AE166" s="1" t="str">
        <f t="shared" si="53"/>
        <v/>
      </c>
      <c r="AF166" s="1" t="str">
        <f t="shared" si="54"/>
        <v/>
      </c>
      <c r="AG166" s="1" t="str">
        <f t="shared" si="55"/>
        <v/>
      </c>
      <c r="AH166" s="1" t="str">
        <f t="shared" si="56"/>
        <v/>
      </c>
      <c r="AI166" s="1" t="str">
        <f t="shared" si="57"/>
        <v/>
      </c>
      <c r="AJ166" s="1" t="str">
        <f t="shared" si="58"/>
        <v/>
      </c>
      <c r="AK166" s="1" t="str">
        <f t="shared" si="59"/>
        <v/>
      </c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25"/>
      <c r="IH166" s="25"/>
      <c r="II166" s="25"/>
      <c r="IJ166" s="25"/>
      <c r="IK166" s="25"/>
      <c r="IL166" s="25"/>
      <c r="IM166" s="25"/>
      <c r="IN166" s="25"/>
    </row>
    <row r="167" spans="1:248" ht="17.399999999999999">
      <c r="A167" s="29"/>
      <c r="B167" s="29"/>
      <c r="C167" s="29"/>
      <c r="D167" s="29"/>
      <c r="E167" s="29"/>
      <c r="F167" s="29"/>
      <c r="G167" s="30"/>
      <c r="H167" s="31"/>
      <c r="I167" s="30"/>
      <c r="J167" s="29"/>
      <c r="K167" s="31"/>
      <c r="L167" s="32"/>
      <c r="M167" s="32"/>
      <c r="N167" s="77"/>
      <c r="O167" s="33"/>
      <c r="P167" s="34"/>
      <c r="Q167" s="35"/>
      <c r="R167" s="31"/>
      <c r="S167" s="32"/>
      <c r="T167" s="31"/>
      <c r="U167" s="31"/>
      <c r="V167" s="96"/>
      <c r="W167" s="96"/>
      <c r="X167" s="31"/>
      <c r="Y167" s="25"/>
      <c r="Z167" s="1" t="str">
        <f t="shared" si="48"/>
        <v/>
      </c>
      <c r="AA167" s="1" t="str">
        <f t="shared" si="49"/>
        <v/>
      </c>
      <c r="AB167" s="1" t="str">
        <f t="shared" si="50"/>
        <v/>
      </c>
      <c r="AC167" s="1" t="str">
        <f t="shared" si="51"/>
        <v/>
      </c>
      <c r="AD167" s="1" t="str">
        <f t="shared" si="52"/>
        <v/>
      </c>
      <c r="AE167" s="1" t="str">
        <f t="shared" si="53"/>
        <v/>
      </c>
      <c r="AF167" s="1" t="str">
        <f t="shared" si="54"/>
        <v/>
      </c>
      <c r="AG167" s="1" t="str">
        <f t="shared" si="55"/>
        <v/>
      </c>
      <c r="AH167" s="1" t="str">
        <f t="shared" si="56"/>
        <v/>
      </c>
      <c r="AI167" s="1" t="str">
        <f t="shared" si="57"/>
        <v/>
      </c>
      <c r="AJ167" s="1" t="str">
        <f t="shared" si="58"/>
        <v/>
      </c>
      <c r="AK167" s="1" t="str">
        <f t="shared" si="59"/>
        <v/>
      </c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  <c r="II167" s="25"/>
      <c r="IJ167" s="25"/>
      <c r="IK167" s="25"/>
      <c r="IL167" s="25"/>
      <c r="IM167" s="25"/>
      <c r="IN167" s="25"/>
    </row>
    <row r="168" spans="1:248" ht="17.399999999999999">
      <c r="A168" s="29"/>
      <c r="B168" s="29"/>
      <c r="C168" s="29"/>
      <c r="D168" s="29"/>
      <c r="E168" s="29"/>
      <c r="F168" s="29"/>
      <c r="G168" s="30"/>
      <c r="H168" s="31"/>
      <c r="I168" s="30"/>
      <c r="J168" s="29"/>
      <c r="K168" s="31"/>
      <c r="L168" s="32"/>
      <c r="M168" s="32"/>
      <c r="N168" s="77"/>
      <c r="O168" s="33"/>
      <c r="P168" s="34"/>
      <c r="Q168" s="35"/>
      <c r="R168" s="31"/>
      <c r="S168" s="32"/>
      <c r="T168" s="31"/>
      <c r="U168" s="31"/>
      <c r="V168" s="96"/>
      <c r="W168" s="96"/>
      <c r="X168" s="31"/>
      <c r="Y168" s="25"/>
      <c r="Z168" s="1" t="str">
        <f t="shared" si="48"/>
        <v/>
      </c>
      <c r="AA168" s="1" t="str">
        <f t="shared" si="49"/>
        <v/>
      </c>
      <c r="AB168" s="1" t="str">
        <f t="shared" si="50"/>
        <v/>
      </c>
      <c r="AC168" s="1" t="str">
        <f t="shared" si="51"/>
        <v/>
      </c>
      <c r="AD168" s="1" t="str">
        <f t="shared" si="52"/>
        <v/>
      </c>
      <c r="AE168" s="1" t="str">
        <f t="shared" si="53"/>
        <v/>
      </c>
      <c r="AF168" s="1" t="str">
        <f t="shared" si="54"/>
        <v/>
      </c>
      <c r="AG168" s="1" t="str">
        <f t="shared" si="55"/>
        <v/>
      </c>
      <c r="AH168" s="1" t="str">
        <f t="shared" si="56"/>
        <v/>
      </c>
      <c r="AI168" s="1" t="str">
        <f t="shared" si="57"/>
        <v/>
      </c>
      <c r="AJ168" s="1" t="str">
        <f t="shared" si="58"/>
        <v/>
      </c>
      <c r="AK168" s="1" t="str">
        <f t="shared" si="59"/>
        <v/>
      </c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5"/>
      <c r="IL168" s="25"/>
      <c r="IM168" s="25"/>
      <c r="IN168" s="25"/>
    </row>
    <row r="169" spans="1:248" ht="17.399999999999999">
      <c r="A169" s="29"/>
      <c r="B169" s="29"/>
      <c r="C169" s="29"/>
      <c r="D169" s="29"/>
      <c r="E169" s="29"/>
      <c r="F169" s="29"/>
      <c r="G169" s="30"/>
      <c r="H169" s="31"/>
      <c r="I169" s="30"/>
      <c r="J169" s="29"/>
      <c r="K169" s="31"/>
      <c r="L169" s="32"/>
      <c r="M169" s="32"/>
      <c r="N169" s="77"/>
      <c r="O169" s="33"/>
      <c r="P169" s="34"/>
      <c r="Q169" s="35"/>
      <c r="R169" s="31"/>
      <c r="S169" s="32"/>
      <c r="T169" s="31"/>
      <c r="U169" s="31"/>
      <c r="V169" s="96"/>
      <c r="W169" s="96"/>
      <c r="X169" s="31"/>
      <c r="Y169" s="25"/>
      <c r="Z169" s="1" t="str">
        <f t="shared" si="48"/>
        <v/>
      </c>
      <c r="AA169" s="1" t="str">
        <f t="shared" si="49"/>
        <v/>
      </c>
      <c r="AB169" s="1" t="str">
        <f t="shared" si="50"/>
        <v/>
      </c>
      <c r="AC169" s="1" t="str">
        <f t="shared" si="51"/>
        <v/>
      </c>
      <c r="AD169" s="1" t="str">
        <f t="shared" si="52"/>
        <v/>
      </c>
      <c r="AE169" s="1" t="str">
        <f t="shared" si="53"/>
        <v/>
      </c>
      <c r="AF169" s="1" t="str">
        <f t="shared" si="54"/>
        <v/>
      </c>
      <c r="AG169" s="1" t="str">
        <f t="shared" si="55"/>
        <v/>
      </c>
      <c r="AH169" s="1" t="str">
        <f t="shared" si="56"/>
        <v/>
      </c>
      <c r="AI169" s="1" t="str">
        <f t="shared" si="57"/>
        <v/>
      </c>
      <c r="AJ169" s="1" t="str">
        <f t="shared" si="58"/>
        <v/>
      </c>
      <c r="AK169" s="1" t="str">
        <f t="shared" si="59"/>
        <v/>
      </c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  <c r="II169" s="25"/>
      <c r="IJ169" s="25"/>
      <c r="IK169" s="25"/>
      <c r="IL169" s="25"/>
      <c r="IM169" s="25"/>
      <c r="IN169" s="25"/>
    </row>
    <row r="170" spans="1:248" ht="17.399999999999999">
      <c r="A170" s="29"/>
      <c r="B170" s="29"/>
      <c r="C170" s="29"/>
      <c r="D170" s="46"/>
      <c r="E170" s="29"/>
      <c r="F170" s="29"/>
      <c r="G170" s="30"/>
      <c r="H170" s="31"/>
      <c r="I170" s="30"/>
      <c r="J170" s="29"/>
      <c r="K170" s="31"/>
      <c r="L170" s="32"/>
      <c r="M170" s="32"/>
      <c r="N170" s="77"/>
      <c r="O170" s="33"/>
      <c r="P170" s="34"/>
      <c r="Q170" s="35"/>
      <c r="R170" s="31"/>
      <c r="S170" s="32"/>
      <c r="T170" s="31"/>
      <c r="U170" s="31"/>
      <c r="V170" s="96"/>
      <c r="W170" s="96"/>
      <c r="X170" s="31"/>
      <c r="Y170" s="25"/>
      <c r="Z170" s="1" t="str">
        <f t="shared" si="48"/>
        <v/>
      </c>
      <c r="AA170" s="1" t="str">
        <f t="shared" si="49"/>
        <v/>
      </c>
      <c r="AB170" s="1" t="str">
        <f t="shared" si="50"/>
        <v/>
      </c>
      <c r="AC170" s="1" t="str">
        <f t="shared" si="51"/>
        <v/>
      </c>
      <c r="AD170" s="1" t="str">
        <f t="shared" si="52"/>
        <v/>
      </c>
      <c r="AE170" s="1" t="str">
        <f t="shared" si="53"/>
        <v/>
      </c>
      <c r="AF170" s="1" t="str">
        <f t="shared" si="54"/>
        <v/>
      </c>
      <c r="AG170" s="1" t="str">
        <f t="shared" si="55"/>
        <v/>
      </c>
      <c r="AH170" s="1" t="str">
        <f t="shared" si="56"/>
        <v/>
      </c>
      <c r="AI170" s="1" t="str">
        <f t="shared" si="57"/>
        <v/>
      </c>
      <c r="AJ170" s="1" t="str">
        <f t="shared" si="58"/>
        <v/>
      </c>
      <c r="AK170" s="1" t="str">
        <f t="shared" si="59"/>
        <v/>
      </c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5"/>
      <c r="IL170" s="25"/>
      <c r="IM170" s="25"/>
      <c r="IN170" s="25"/>
    </row>
    <row r="171" spans="1:248" ht="17.399999999999999">
      <c r="A171" s="29"/>
      <c r="B171" s="29"/>
      <c r="C171" s="29"/>
      <c r="D171" s="46"/>
      <c r="E171" s="29"/>
      <c r="F171" s="29"/>
      <c r="G171" s="30"/>
      <c r="H171" s="31"/>
      <c r="I171" s="30"/>
      <c r="J171" s="29"/>
      <c r="K171" s="31"/>
      <c r="L171" s="32"/>
      <c r="M171" s="32"/>
      <c r="N171" s="77"/>
      <c r="O171" s="33"/>
      <c r="P171" s="34"/>
      <c r="Q171" s="35"/>
      <c r="R171" s="31"/>
      <c r="S171" s="32"/>
      <c r="T171" s="31"/>
      <c r="U171" s="31"/>
      <c r="V171" s="96"/>
      <c r="W171" s="96"/>
      <c r="X171" s="31"/>
      <c r="Y171" s="25"/>
      <c r="Z171" s="1" t="str">
        <f t="shared" si="48"/>
        <v/>
      </c>
      <c r="AA171" s="1" t="str">
        <f t="shared" si="49"/>
        <v/>
      </c>
      <c r="AB171" s="1" t="str">
        <f t="shared" si="50"/>
        <v/>
      </c>
      <c r="AC171" s="1" t="str">
        <f t="shared" si="51"/>
        <v/>
      </c>
      <c r="AD171" s="1" t="str">
        <f t="shared" si="52"/>
        <v/>
      </c>
      <c r="AE171" s="1" t="str">
        <f t="shared" si="53"/>
        <v/>
      </c>
      <c r="AF171" s="1" t="str">
        <f t="shared" si="54"/>
        <v/>
      </c>
      <c r="AG171" s="1" t="str">
        <f t="shared" si="55"/>
        <v/>
      </c>
      <c r="AH171" s="1" t="str">
        <f t="shared" si="56"/>
        <v/>
      </c>
      <c r="AI171" s="1" t="str">
        <f t="shared" si="57"/>
        <v/>
      </c>
      <c r="AJ171" s="1" t="str">
        <f t="shared" si="58"/>
        <v/>
      </c>
      <c r="AK171" s="1" t="str">
        <f t="shared" si="59"/>
        <v/>
      </c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</row>
    <row r="172" spans="1:248" ht="17.399999999999999">
      <c r="A172" s="29"/>
      <c r="B172" s="29"/>
      <c r="C172" s="29"/>
      <c r="D172" s="29"/>
      <c r="E172" s="29"/>
      <c r="F172" s="29"/>
      <c r="G172" s="30"/>
      <c r="H172" s="31"/>
      <c r="I172" s="30"/>
      <c r="J172" s="29"/>
      <c r="K172" s="31"/>
      <c r="L172" s="32"/>
      <c r="M172" s="32"/>
      <c r="N172" s="77"/>
      <c r="O172" s="33"/>
      <c r="P172" s="34"/>
      <c r="Q172" s="35"/>
      <c r="R172" s="31"/>
      <c r="S172" s="32"/>
      <c r="T172" s="31"/>
      <c r="U172" s="31"/>
      <c r="V172" s="96"/>
      <c r="W172" s="96"/>
      <c r="X172" s="31"/>
      <c r="Y172" s="25"/>
      <c r="Z172" s="1" t="str">
        <f t="shared" si="48"/>
        <v/>
      </c>
      <c r="AA172" s="1" t="str">
        <f t="shared" si="49"/>
        <v/>
      </c>
      <c r="AB172" s="1" t="str">
        <f t="shared" si="50"/>
        <v/>
      </c>
      <c r="AC172" s="1" t="str">
        <f t="shared" si="51"/>
        <v/>
      </c>
      <c r="AD172" s="1" t="str">
        <f t="shared" si="52"/>
        <v/>
      </c>
      <c r="AE172" s="1" t="str">
        <f t="shared" si="53"/>
        <v/>
      </c>
      <c r="AF172" s="1" t="str">
        <f t="shared" si="54"/>
        <v/>
      </c>
      <c r="AG172" s="1" t="str">
        <f t="shared" si="55"/>
        <v/>
      </c>
      <c r="AH172" s="1" t="str">
        <f t="shared" si="56"/>
        <v/>
      </c>
      <c r="AI172" s="1" t="str">
        <f t="shared" si="57"/>
        <v/>
      </c>
      <c r="AJ172" s="1" t="str">
        <f t="shared" si="58"/>
        <v/>
      </c>
      <c r="AK172" s="1" t="str">
        <f t="shared" si="59"/>
        <v/>
      </c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 s="25"/>
      <c r="IN172" s="25"/>
    </row>
    <row r="173" spans="1:248" ht="17.399999999999999">
      <c r="A173" s="29"/>
      <c r="B173" s="29"/>
      <c r="C173" s="29"/>
      <c r="D173" s="29"/>
      <c r="E173" s="29"/>
      <c r="F173" s="29"/>
      <c r="G173" s="30"/>
      <c r="H173" s="31"/>
      <c r="I173" s="30"/>
      <c r="J173" s="45"/>
      <c r="K173" s="31"/>
      <c r="L173" s="32"/>
      <c r="M173" s="32"/>
      <c r="N173" s="77"/>
      <c r="O173" s="33"/>
      <c r="P173" s="34"/>
      <c r="Q173" s="35"/>
      <c r="R173" s="31"/>
      <c r="S173" s="32"/>
      <c r="T173" s="31"/>
      <c r="U173" s="31"/>
      <c r="V173" s="96"/>
      <c r="W173" s="96"/>
      <c r="X173" s="31"/>
      <c r="Y173" s="25"/>
      <c r="Z173" s="1" t="str">
        <f t="shared" si="48"/>
        <v/>
      </c>
      <c r="AA173" s="1" t="str">
        <f t="shared" si="49"/>
        <v/>
      </c>
      <c r="AB173" s="1" t="str">
        <f t="shared" si="50"/>
        <v/>
      </c>
      <c r="AC173" s="1" t="str">
        <f t="shared" si="51"/>
        <v/>
      </c>
      <c r="AD173" s="1" t="str">
        <f t="shared" si="52"/>
        <v/>
      </c>
      <c r="AE173" s="1" t="str">
        <f t="shared" si="53"/>
        <v/>
      </c>
      <c r="AF173" s="1" t="str">
        <f t="shared" si="54"/>
        <v/>
      </c>
      <c r="AG173" s="1" t="str">
        <f t="shared" si="55"/>
        <v/>
      </c>
      <c r="AH173" s="1" t="str">
        <f t="shared" si="56"/>
        <v/>
      </c>
      <c r="AI173" s="1" t="str">
        <f t="shared" si="57"/>
        <v/>
      </c>
      <c r="AJ173" s="1" t="str">
        <f t="shared" si="58"/>
        <v/>
      </c>
      <c r="AK173" s="1" t="str">
        <f t="shared" si="59"/>
        <v/>
      </c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/>
      <c r="IM173" s="25"/>
      <c r="IN173" s="25"/>
    </row>
    <row r="174" spans="1:248" ht="17.399999999999999">
      <c r="A174" s="29"/>
      <c r="B174" s="29"/>
      <c r="C174" s="29"/>
      <c r="D174" s="29"/>
      <c r="E174" s="29"/>
      <c r="F174" s="29"/>
      <c r="G174" s="30"/>
      <c r="H174" s="31"/>
      <c r="I174" s="30"/>
      <c r="J174" s="45"/>
      <c r="K174" s="31"/>
      <c r="L174" s="32"/>
      <c r="M174" s="32"/>
      <c r="N174" s="77"/>
      <c r="O174" s="33"/>
      <c r="P174" s="34"/>
      <c r="Q174" s="35"/>
      <c r="R174" s="31"/>
      <c r="S174" s="32"/>
      <c r="T174" s="31"/>
      <c r="U174" s="31"/>
      <c r="V174" s="96"/>
      <c r="W174" s="96"/>
      <c r="X174" s="31"/>
      <c r="Y174" s="25"/>
      <c r="Z174" s="1" t="str">
        <f t="shared" si="48"/>
        <v/>
      </c>
      <c r="AA174" s="1" t="str">
        <f t="shared" si="49"/>
        <v/>
      </c>
      <c r="AB174" s="1" t="str">
        <f t="shared" si="50"/>
        <v/>
      </c>
      <c r="AC174" s="1" t="str">
        <f t="shared" si="51"/>
        <v/>
      </c>
      <c r="AD174" s="1" t="str">
        <f t="shared" si="52"/>
        <v/>
      </c>
      <c r="AE174" s="1" t="str">
        <f t="shared" si="53"/>
        <v/>
      </c>
      <c r="AF174" s="1" t="str">
        <f t="shared" si="54"/>
        <v/>
      </c>
      <c r="AG174" s="1" t="str">
        <f t="shared" si="55"/>
        <v/>
      </c>
      <c r="AH174" s="1" t="str">
        <f t="shared" si="56"/>
        <v/>
      </c>
      <c r="AI174" s="1" t="str">
        <f t="shared" si="57"/>
        <v/>
      </c>
      <c r="AJ174" s="1" t="str">
        <f t="shared" si="58"/>
        <v/>
      </c>
      <c r="AK174" s="1" t="str">
        <f t="shared" si="59"/>
        <v/>
      </c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 s="25"/>
      <c r="IN174" s="25"/>
    </row>
    <row r="175" spans="1:248" ht="17.399999999999999">
      <c r="A175" s="29"/>
      <c r="B175" s="29"/>
      <c r="C175" s="29"/>
      <c r="D175" s="29"/>
      <c r="E175" s="29"/>
      <c r="F175" s="29"/>
      <c r="G175" s="30"/>
      <c r="H175" s="31"/>
      <c r="I175" s="30"/>
      <c r="J175" s="45"/>
      <c r="K175" s="31"/>
      <c r="L175" s="32"/>
      <c r="M175" s="32"/>
      <c r="N175" s="77"/>
      <c r="O175" s="33"/>
      <c r="P175" s="34"/>
      <c r="Q175" s="35"/>
      <c r="R175" s="31"/>
      <c r="S175" s="32"/>
      <c r="T175" s="31"/>
      <c r="U175" s="31"/>
      <c r="V175" s="96"/>
      <c r="W175" s="96"/>
      <c r="X175" s="31"/>
      <c r="Y175" s="25"/>
      <c r="Z175" s="1" t="str">
        <f t="shared" si="48"/>
        <v/>
      </c>
      <c r="AA175" s="1" t="str">
        <f t="shared" si="49"/>
        <v/>
      </c>
      <c r="AB175" s="1" t="str">
        <f t="shared" si="50"/>
        <v/>
      </c>
      <c r="AC175" s="1" t="str">
        <f t="shared" si="51"/>
        <v/>
      </c>
      <c r="AD175" s="1" t="str">
        <f t="shared" si="52"/>
        <v/>
      </c>
      <c r="AE175" s="1" t="str">
        <f t="shared" si="53"/>
        <v/>
      </c>
      <c r="AF175" s="1" t="str">
        <f t="shared" si="54"/>
        <v/>
      </c>
      <c r="AG175" s="1" t="str">
        <f t="shared" si="55"/>
        <v/>
      </c>
      <c r="AH175" s="1" t="str">
        <f t="shared" si="56"/>
        <v/>
      </c>
      <c r="AI175" s="1" t="str">
        <f t="shared" si="57"/>
        <v/>
      </c>
      <c r="AJ175" s="1" t="str">
        <f t="shared" si="58"/>
        <v/>
      </c>
      <c r="AK175" s="1" t="str">
        <f t="shared" si="59"/>
        <v/>
      </c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5"/>
      <c r="IL175" s="25"/>
      <c r="IM175" s="25"/>
      <c r="IN175" s="25"/>
    </row>
    <row r="176" spans="1:248" ht="17.399999999999999">
      <c r="A176" s="29"/>
      <c r="B176" s="29"/>
      <c r="C176" s="29"/>
      <c r="D176" s="29"/>
      <c r="E176" s="29"/>
      <c r="F176" s="29"/>
      <c r="G176" s="30"/>
      <c r="H176" s="31"/>
      <c r="I176" s="30"/>
      <c r="J176" s="29"/>
      <c r="K176" s="31"/>
      <c r="L176" s="32"/>
      <c r="M176" s="32"/>
      <c r="N176" s="77"/>
      <c r="O176" s="33"/>
      <c r="P176" s="34"/>
      <c r="Q176" s="35"/>
      <c r="R176" s="31"/>
      <c r="S176" s="32"/>
      <c r="T176" s="31"/>
      <c r="U176" s="31"/>
      <c r="V176" s="96"/>
      <c r="W176" s="96"/>
      <c r="X176" s="31"/>
      <c r="Y176" s="25"/>
      <c r="Z176" s="1" t="str">
        <f t="shared" si="48"/>
        <v/>
      </c>
      <c r="AA176" s="1" t="str">
        <f t="shared" si="49"/>
        <v/>
      </c>
      <c r="AB176" s="1" t="str">
        <f t="shared" si="50"/>
        <v/>
      </c>
      <c r="AC176" s="1" t="str">
        <f t="shared" si="51"/>
        <v/>
      </c>
      <c r="AD176" s="1" t="str">
        <f t="shared" si="52"/>
        <v/>
      </c>
      <c r="AE176" s="1" t="str">
        <f t="shared" si="53"/>
        <v/>
      </c>
      <c r="AF176" s="1" t="str">
        <f t="shared" si="54"/>
        <v/>
      </c>
      <c r="AG176" s="1" t="str">
        <f t="shared" si="55"/>
        <v/>
      </c>
      <c r="AH176" s="1" t="str">
        <f t="shared" si="56"/>
        <v/>
      </c>
      <c r="AI176" s="1" t="str">
        <f t="shared" si="57"/>
        <v/>
      </c>
      <c r="AJ176" s="1" t="str">
        <f t="shared" si="58"/>
        <v/>
      </c>
      <c r="AK176" s="1" t="str">
        <f t="shared" si="59"/>
        <v/>
      </c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 s="25"/>
      <c r="IN176" s="25"/>
    </row>
    <row r="177" spans="1:248" ht="17.399999999999999">
      <c r="A177" s="29"/>
      <c r="B177" s="29"/>
      <c r="C177" s="29"/>
      <c r="D177" s="29"/>
      <c r="E177" s="29"/>
      <c r="F177" s="29"/>
      <c r="G177" s="30"/>
      <c r="H177" s="31"/>
      <c r="I177" s="30"/>
      <c r="J177" s="29"/>
      <c r="K177" s="31"/>
      <c r="L177" s="32"/>
      <c r="M177" s="32"/>
      <c r="N177" s="77"/>
      <c r="O177" s="33"/>
      <c r="P177" s="34"/>
      <c r="Q177" s="35"/>
      <c r="R177" s="31"/>
      <c r="S177" s="32"/>
      <c r="T177" s="31"/>
      <c r="U177" s="31"/>
      <c r="V177" s="96"/>
      <c r="W177" s="96"/>
      <c r="X177" s="31"/>
      <c r="Y177" s="25"/>
      <c r="Z177" s="1" t="str">
        <f t="shared" si="48"/>
        <v/>
      </c>
      <c r="AA177" s="1" t="str">
        <f t="shared" si="49"/>
        <v/>
      </c>
      <c r="AB177" s="1" t="str">
        <f t="shared" si="50"/>
        <v/>
      </c>
      <c r="AC177" s="1" t="str">
        <f t="shared" si="51"/>
        <v/>
      </c>
      <c r="AD177" s="1" t="str">
        <f t="shared" si="52"/>
        <v/>
      </c>
      <c r="AE177" s="1" t="str">
        <f t="shared" si="53"/>
        <v/>
      </c>
      <c r="AF177" s="1" t="str">
        <f t="shared" si="54"/>
        <v/>
      </c>
      <c r="AG177" s="1" t="str">
        <f t="shared" si="55"/>
        <v/>
      </c>
      <c r="AH177" s="1" t="str">
        <f t="shared" si="56"/>
        <v/>
      </c>
      <c r="AI177" s="1" t="str">
        <f t="shared" si="57"/>
        <v/>
      </c>
      <c r="AJ177" s="1" t="str">
        <f t="shared" si="58"/>
        <v/>
      </c>
      <c r="AK177" s="1" t="str">
        <f t="shared" si="59"/>
        <v/>
      </c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  <c r="IL177" s="25"/>
      <c r="IM177" s="25"/>
      <c r="IN177" s="25"/>
    </row>
    <row r="178" spans="1:248" ht="17.399999999999999">
      <c r="A178" s="29"/>
      <c r="B178" s="29"/>
      <c r="C178" s="29"/>
      <c r="D178" s="29"/>
      <c r="E178" s="29"/>
      <c r="F178" s="29"/>
      <c r="G178" s="30"/>
      <c r="H178" s="31"/>
      <c r="I178" s="30"/>
      <c r="J178" s="29"/>
      <c r="K178" s="31"/>
      <c r="L178" s="32"/>
      <c r="M178" s="32"/>
      <c r="N178" s="77"/>
      <c r="O178" s="33"/>
      <c r="P178" s="34"/>
      <c r="Q178" s="35"/>
      <c r="R178" s="31"/>
      <c r="S178" s="32"/>
      <c r="T178" s="31"/>
      <c r="U178" s="31"/>
      <c r="V178" s="96"/>
      <c r="W178" s="96"/>
      <c r="X178" s="31"/>
      <c r="Y178" s="25"/>
      <c r="Z178" s="1" t="str">
        <f t="shared" si="48"/>
        <v/>
      </c>
      <c r="AA178" s="1" t="str">
        <f t="shared" si="49"/>
        <v/>
      </c>
      <c r="AB178" s="1" t="str">
        <f t="shared" si="50"/>
        <v/>
      </c>
      <c r="AC178" s="1" t="str">
        <f t="shared" si="51"/>
        <v/>
      </c>
      <c r="AD178" s="1" t="str">
        <f t="shared" si="52"/>
        <v/>
      </c>
      <c r="AE178" s="1" t="str">
        <f t="shared" si="53"/>
        <v/>
      </c>
      <c r="AF178" s="1" t="str">
        <f t="shared" si="54"/>
        <v/>
      </c>
      <c r="AG178" s="1" t="str">
        <f t="shared" si="55"/>
        <v/>
      </c>
      <c r="AH178" s="1" t="str">
        <f t="shared" si="56"/>
        <v/>
      </c>
      <c r="AI178" s="1" t="str">
        <f t="shared" si="57"/>
        <v/>
      </c>
      <c r="AJ178" s="1" t="str">
        <f t="shared" si="58"/>
        <v/>
      </c>
      <c r="AK178" s="1" t="str">
        <f t="shared" si="59"/>
        <v/>
      </c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 s="25"/>
      <c r="IN178" s="25"/>
    </row>
    <row r="179" spans="1:248" ht="17.399999999999999">
      <c r="A179" s="29"/>
      <c r="B179" s="29"/>
      <c r="C179" s="29"/>
      <c r="D179" s="29"/>
      <c r="E179" s="29"/>
      <c r="F179" s="29"/>
      <c r="G179" s="30"/>
      <c r="H179" s="31"/>
      <c r="I179" s="30"/>
      <c r="J179" s="29"/>
      <c r="K179" s="31"/>
      <c r="L179" s="32"/>
      <c r="M179" s="32"/>
      <c r="N179" s="77"/>
      <c r="O179" s="33"/>
      <c r="P179" s="34"/>
      <c r="Q179" s="35"/>
      <c r="R179" s="31"/>
      <c r="S179" s="32"/>
      <c r="T179" s="31"/>
      <c r="U179" s="31"/>
      <c r="V179" s="96"/>
      <c r="W179" s="96"/>
      <c r="X179" s="31"/>
      <c r="Y179" s="25"/>
      <c r="Z179" s="1" t="str">
        <f t="shared" si="48"/>
        <v/>
      </c>
      <c r="AA179" s="1" t="str">
        <f t="shared" si="49"/>
        <v/>
      </c>
      <c r="AB179" s="1" t="str">
        <f t="shared" si="50"/>
        <v/>
      </c>
      <c r="AC179" s="1" t="str">
        <f t="shared" si="51"/>
        <v/>
      </c>
      <c r="AD179" s="1" t="str">
        <f t="shared" si="52"/>
        <v/>
      </c>
      <c r="AE179" s="1" t="str">
        <f t="shared" si="53"/>
        <v/>
      </c>
      <c r="AF179" s="1" t="str">
        <f t="shared" si="54"/>
        <v/>
      </c>
      <c r="AG179" s="1" t="str">
        <f t="shared" si="55"/>
        <v/>
      </c>
      <c r="AH179" s="1" t="str">
        <f t="shared" si="56"/>
        <v/>
      </c>
      <c r="AI179" s="1" t="str">
        <f t="shared" si="57"/>
        <v/>
      </c>
      <c r="AJ179" s="1" t="str">
        <f t="shared" si="58"/>
        <v/>
      </c>
      <c r="AK179" s="1" t="str">
        <f t="shared" si="59"/>
        <v/>
      </c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</row>
    <row r="180" spans="1:248" ht="17.399999999999999">
      <c r="A180" s="29"/>
      <c r="B180" s="29"/>
      <c r="C180" s="29"/>
      <c r="D180" s="29"/>
      <c r="E180" s="29"/>
      <c r="F180" s="29"/>
      <c r="G180" s="30"/>
      <c r="H180" s="31"/>
      <c r="I180" s="30"/>
      <c r="J180" s="29"/>
      <c r="K180" s="31"/>
      <c r="L180" s="32"/>
      <c r="M180" s="32"/>
      <c r="N180" s="77"/>
      <c r="O180" s="33"/>
      <c r="P180" s="34"/>
      <c r="Q180" s="35"/>
      <c r="R180" s="31"/>
      <c r="S180" s="32"/>
      <c r="T180" s="31"/>
      <c r="U180" s="31"/>
      <c r="V180" s="96"/>
      <c r="W180" s="96"/>
      <c r="X180" s="31"/>
      <c r="Y180" s="25"/>
      <c r="Z180" s="1" t="str">
        <f t="shared" si="48"/>
        <v/>
      </c>
      <c r="AA180" s="1" t="str">
        <f t="shared" si="49"/>
        <v/>
      </c>
      <c r="AB180" s="1" t="str">
        <f t="shared" si="50"/>
        <v/>
      </c>
      <c r="AC180" s="1" t="str">
        <f t="shared" si="51"/>
        <v/>
      </c>
      <c r="AD180" s="1" t="str">
        <f t="shared" si="52"/>
        <v/>
      </c>
      <c r="AE180" s="1" t="str">
        <f t="shared" si="53"/>
        <v/>
      </c>
      <c r="AF180" s="1" t="str">
        <f t="shared" si="54"/>
        <v/>
      </c>
      <c r="AG180" s="1" t="str">
        <f t="shared" si="55"/>
        <v/>
      </c>
      <c r="AH180" s="1" t="str">
        <f t="shared" si="56"/>
        <v/>
      </c>
      <c r="AI180" s="1" t="str">
        <f t="shared" si="57"/>
        <v/>
      </c>
      <c r="AJ180" s="1" t="str">
        <f t="shared" si="58"/>
        <v/>
      </c>
      <c r="AK180" s="1" t="str">
        <f t="shared" si="59"/>
        <v/>
      </c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 s="25"/>
      <c r="IN180" s="25"/>
    </row>
    <row r="181" spans="1:248" ht="17.399999999999999">
      <c r="A181" s="29"/>
      <c r="B181" s="29"/>
      <c r="C181" s="29"/>
      <c r="D181" s="29"/>
      <c r="E181" s="29"/>
      <c r="F181" s="29"/>
      <c r="G181" s="30"/>
      <c r="H181" s="31"/>
      <c r="I181" s="30"/>
      <c r="J181" s="1"/>
      <c r="K181" s="31"/>
      <c r="L181" s="30"/>
      <c r="M181" s="32"/>
      <c r="N181" s="78"/>
      <c r="O181" s="33"/>
      <c r="P181" s="34"/>
      <c r="Q181" s="35"/>
      <c r="R181" s="31"/>
      <c r="S181" s="32"/>
      <c r="T181" s="31"/>
      <c r="U181" s="31"/>
      <c r="V181" s="96"/>
      <c r="W181" s="96"/>
      <c r="X181" s="31"/>
      <c r="Y181" s="25"/>
      <c r="Z181" s="1" t="str">
        <f t="shared" si="48"/>
        <v/>
      </c>
      <c r="AA181" s="1" t="str">
        <f t="shared" si="49"/>
        <v/>
      </c>
      <c r="AB181" s="1" t="str">
        <f t="shared" si="50"/>
        <v/>
      </c>
      <c r="AC181" s="1" t="str">
        <f t="shared" si="51"/>
        <v/>
      </c>
      <c r="AD181" s="1" t="str">
        <f t="shared" si="52"/>
        <v/>
      </c>
      <c r="AE181" s="1" t="str">
        <f t="shared" si="53"/>
        <v/>
      </c>
      <c r="AF181" s="1" t="str">
        <f t="shared" si="54"/>
        <v/>
      </c>
      <c r="AG181" s="1" t="str">
        <f t="shared" si="55"/>
        <v/>
      </c>
      <c r="AH181" s="1" t="str">
        <f t="shared" si="56"/>
        <v/>
      </c>
      <c r="AI181" s="1" t="str">
        <f t="shared" si="57"/>
        <v/>
      </c>
      <c r="AJ181" s="1" t="str">
        <f t="shared" si="58"/>
        <v/>
      </c>
      <c r="AK181" s="1" t="str">
        <f t="shared" si="59"/>
        <v/>
      </c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  <c r="II181" s="25"/>
      <c r="IJ181" s="25"/>
      <c r="IK181" s="25"/>
      <c r="IL181" s="25"/>
      <c r="IM181" s="25"/>
      <c r="IN181" s="25"/>
    </row>
    <row r="182" spans="1:248" ht="17.399999999999999">
      <c r="A182" s="29"/>
      <c r="B182" s="29"/>
      <c r="C182" s="29"/>
      <c r="D182" s="29"/>
      <c r="E182" s="29"/>
      <c r="F182" s="29"/>
      <c r="G182" s="30"/>
      <c r="H182" s="31"/>
      <c r="I182" s="30"/>
      <c r="J182" s="29"/>
      <c r="K182" s="31"/>
      <c r="L182" s="32"/>
      <c r="M182" s="32"/>
      <c r="N182" s="77"/>
      <c r="O182" s="33"/>
      <c r="P182" s="34"/>
      <c r="Q182" s="35"/>
      <c r="R182" s="31"/>
      <c r="S182" s="32"/>
      <c r="T182" s="31"/>
      <c r="U182" s="31"/>
      <c r="V182" s="96"/>
      <c r="W182" s="96"/>
      <c r="X182" s="31"/>
      <c r="Y182" s="25"/>
      <c r="Z182" s="1" t="str">
        <f t="shared" si="48"/>
        <v/>
      </c>
      <c r="AA182" s="1" t="str">
        <f t="shared" si="49"/>
        <v/>
      </c>
      <c r="AB182" s="1" t="str">
        <f t="shared" si="50"/>
        <v/>
      </c>
      <c r="AC182" s="1" t="str">
        <f t="shared" si="51"/>
        <v/>
      </c>
      <c r="AD182" s="1" t="str">
        <f t="shared" si="52"/>
        <v/>
      </c>
      <c r="AE182" s="1" t="str">
        <f t="shared" si="53"/>
        <v/>
      </c>
      <c r="AF182" s="1" t="str">
        <f t="shared" si="54"/>
        <v/>
      </c>
      <c r="AG182" s="1" t="str">
        <f t="shared" si="55"/>
        <v/>
      </c>
      <c r="AH182" s="1" t="str">
        <f t="shared" si="56"/>
        <v/>
      </c>
      <c r="AI182" s="1" t="str">
        <f t="shared" si="57"/>
        <v/>
      </c>
      <c r="AJ182" s="1" t="str">
        <f t="shared" si="58"/>
        <v/>
      </c>
      <c r="AK182" s="1" t="str">
        <f t="shared" si="59"/>
        <v/>
      </c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  <c r="II182" s="25"/>
      <c r="IJ182" s="25"/>
      <c r="IK182" s="25"/>
      <c r="IL182" s="25"/>
      <c r="IM182" s="25"/>
      <c r="IN182" s="25"/>
    </row>
    <row r="183" spans="1:248" ht="17.399999999999999">
      <c r="A183" s="29"/>
      <c r="B183" s="29"/>
      <c r="C183" s="29"/>
      <c r="D183" s="29"/>
      <c r="E183" s="29"/>
      <c r="F183" s="29"/>
      <c r="G183" s="30"/>
      <c r="H183" s="31"/>
      <c r="I183" s="30"/>
      <c r="J183" s="29"/>
      <c r="K183" s="31"/>
      <c r="L183" s="32"/>
      <c r="M183" s="32"/>
      <c r="N183" s="77"/>
      <c r="O183" s="33"/>
      <c r="P183" s="34"/>
      <c r="Q183" s="35"/>
      <c r="R183" s="31"/>
      <c r="S183" s="32"/>
      <c r="T183" s="31"/>
      <c r="U183" s="31"/>
      <c r="V183" s="96"/>
      <c r="W183" s="96"/>
      <c r="X183" s="31"/>
      <c r="Y183" s="25"/>
      <c r="Z183" s="1" t="str">
        <f t="shared" si="48"/>
        <v/>
      </c>
      <c r="AA183" s="1" t="str">
        <f t="shared" si="49"/>
        <v/>
      </c>
      <c r="AB183" s="1" t="str">
        <f t="shared" si="50"/>
        <v/>
      </c>
      <c r="AC183" s="1" t="str">
        <f t="shared" si="51"/>
        <v/>
      </c>
      <c r="AD183" s="1" t="str">
        <f t="shared" si="52"/>
        <v/>
      </c>
      <c r="AE183" s="1" t="str">
        <f t="shared" si="53"/>
        <v/>
      </c>
      <c r="AF183" s="1" t="str">
        <f t="shared" si="54"/>
        <v/>
      </c>
      <c r="AG183" s="1" t="str">
        <f t="shared" si="55"/>
        <v/>
      </c>
      <c r="AH183" s="1" t="str">
        <f t="shared" si="56"/>
        <v/>
      </c>
      <c r="AI183" s="1" t="str">
        <f t="shared" si="57"/>
        <v/>
      </c>
      <c r="AJ183" s="1" t="str">
        <f t="shared" si="58"/>
        <v/>
      </c>
      <c r="AK183" s="1" t="str">
        <f t="shared" si="59"/>
        <v/>
      </c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5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5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  <c r="II183" s="25"/>
      <c r="IJ183" s="25"/>
      <c r="IK183" s="25"/>
      <c r="IL183" s="25"/>
      <c r="IM183" s="25"/>
      <c r="IN183" s="25"/>
    </row>
    <row r="184" spans="1:248" ht="17.399999999999999">
      <c r="A184" s="29"/>
      <c r="B184" s="29"/>
      <c r="C184" s="29"/>
      <c r="D184" s="29"/>
      <c r="E184" s="29"/>
      <c r="F184" s="29"/>
      <c r="G184" s="30"/>
      <c r="H184" s="31"/>
      <c r="I184" s="30"/>
      <c r="J184" s="29"/>
      <c r="K184" s="31"/>
      <c r="L184" s="32"/>
      <c r="M184" s="32"/>
      <c r="N184" s="77"/>
      <c r="O184" s="33"/>
      <c r="P184" s="34"/>
      <c r="Q184" s="35"/>
      <c r="R184" s="31"/>
      <c r="S184" s="32"/>
      <c r="T184" s="31"/>
      <c r="U184" s="31"/>
      <c r="V184" s="96"/>
      <c r="W184" s="96"/>
      <c r="X184" s="31"/>
      <c r="Y184" s="25"/>
      <c r="Z184" s="1" t="str">
        <f t="shared" si="48"/>
        <v/>
      </c>
      <c r="AA184" s="1" t="str">
        <f t="shared" si="49"/>
        <v/>
      </c>
      <c r="AB184" s="1" t="str">
        <f t="shared" si="50"/>
        <v/>
      </c>
      <c r="AC184" s="1" t="str">
        <f t="shared" si="51"/>
        <v/>
      </c>
      <c r="AD184" s="1" t="str">
        <f t="shared" si="52"/>
        <v/>
      </c>
      <c r="AE184" s="1" t="str">
        <f t="shared" si="53"/>
        <v/>
      </c>
      <c r="AF184" s="1" t="str">
        <f t="shared" si="54"/>
        <v/>
      </c>
      <c r="AG184" s="1" t="str">
        <f t="shared" si="55"/>
        <v/>
      </c>
      <c r="AH184" s="1" t="str">
        <f t="shared" si="56"/>
        <v/>
      </c>
      <c r="AI184" s="1" t="str">
        <f t="shared" si="57"/>
        <v/>
      </c>
      <c r="AJ184" s="1" t="str">
        <f t="shared" si="58"/>
        <v/>
      </c>
      <c r="AK184" s="1" t="str">
        <f t="shared" si="59"/>
        <v/>
      </c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5"/>
      <c r="IL184" s="25"/>
      <c r="IM184" s="25"/>
      <c r="IN184" s="25"/>
    </row>
    <row r="185" spans="1:248" ht="17.399999999999999">
      <c r="A185" s="29"/>
      <c r="B185" s="29"/>
      <c r="C185" s="29"/>
      <c r="D185" s="29"/>
      <c r="E185" s="29"/>
      <c r="F185" s="29"/>
      <c r="G185" s="30"/>
      <c r="H185" s="31"/>
      <c r="I185" s="30"/>
      <c r="J185" s="29"/>
      <c r="K185" s="31"/>
      <c r="L185" s="32"/>
      <c r="M185" s="32"/>
      <c r="N185" s="77"/>
      <c r="O185" s="33"/>
      <c r="P185" s="34"/>
      <c r="Q185" s="35"/>
      <c r="R185" s="31"/>
      <c r="S185" s="32"/>
      <c r="T185" s="31"/>
      <c r="U185" s="31"/>
      <c r="V185" s="96"/>
      <c r="W185" s="96"/>
      <c r="X185" s="31"/>
      <c r="Y185" s="25"/>
      <c r="Z185" s="1" t="str">
        <f t="shared" si="48"/>
        <v/>
      </c>
      <c r="AA185" s="1" t="str">
        <f t="shared" si="49"/>
        <v/>
      </c>
      <c r="AB185" s="1" t="str">
        <f t="shared" si="50"/>
        <v/>
      </c>
      <c r="AC185" s="1" t="str">
        <f t="shared" si="51"/>
        <v/>
      </c>
      <c r="AD185" s="1" t="str">
        <f t="shared" si="52"/>
        <v/>
      </c>
      <c r="AE185" s="1" t="str">
        <f t="shared" si="53"/>
        <v/>
      </c>
      <c r="AF185" s="1" t="str">
        <f t="shared" si="54"/>
        <v/>
      </c>
      <c r="AG185" s="1" t="str">
        <f t="shared" si="55"/>
        <v/>
      </c>
      <c r="AH185" s="1" t="str">
        <f t="shared" si="56"/>
        <v/>
      </c>
      <c r="AI185" s="1" t="str">
        <f t="shared" si="57"/>
        <v/>
      </c>
      <c r="AJ185" s="1" t="str">
        <f t="shared" si="58"/>
        <v/>
      </c>
      <c r="AK185" s="1" t="str">
        <f t="shared" si="59"/>
        <v/>
      </c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  <c r="HM185" s="25"/>
      <c r="HN185" s="25"/>
      <c r="HO185" s="25"/>
      <c r="HP185" s="25"/>
      <c r="HQ185" s="25"/>
      <c r="HR185" s="25"/>
      <c r="HS185" s="25"/>
      <c r="HT185" s="25"/>
      <c r="HU185" s="25"/>
      <c r="HV185" s="25"/>
      <c r="HW185" s="25"/>
      <c r="HX185" s="25"/>
      <c r="HY185" s="25"/>
      <c r="HZ185" s="25"/>
      <c r="IA185" s="25"/>
      <c r="IB185" s="25"/>
      <c r="IC185" s="25"/>
      <c r="ID185" s="25"/>
      <c r="IE185" s="25"/>
      <c r="IF185" s="25"/>
      <c r="IG185" s="25"/>
      <c r="IH185" s="25"/>
      <c r="II185" s="25"/>
      <c r="IJ185" s="25"/>
      <c r="IK185" s="25"/>
      <c r="IL185" s="25"/>
      <c r="IM185" s="25"/>
      <c r="IN185" s="25"/>
    </row>
    <row r="186" spans="1:248" ht="17.399999999999999">
      <c r="A186" s="29"/>
      <c r="B186" s="29"/>
      <c r="C186" s="29"/>
      <c r="D186" s="29"/>
      <c r="E186" s="29"/>
      <c r="F186" s="29"/>
      <c r="G186" s="30"/>
      <c r="H186" s="31"/>
      <c r="I186" s="30"/>
      <c r="J186" s="29"/>
      <c r="K186" s="31"/>
      <c r="L186" s="32"/>
      <c r="M186" s="32"/>
      <c r="N186" s="77"/>
      <c r="O186" s="33"/>
      <c r="P186" s="34"/>
      <c r="Q186" s="35"/>
      <c r="R186" s="31"/>
      <c r="S186" s="32"/>
      <c r="T186" s="31"/>
      <c r="U186" s="31"/>
      <c r="V186" s="96"/>
      <c r="W186" s="96"/>
      <c r="X186" s="31"/>
      <c r="Y186" s="25"/>
      <c r="Z186" s="1" t="str">
        <f t="shared" si="48"/>
        <v/>
      </c>
      <c r="AA186" s="1" t="str">
        <f t="shared" si="49"/>
        <v/>
      </c>
      <c r="AB186" s="1" t="str">
        <f t="shared" si="50"/>
        <v/>
      </c>
      <c r="AC186" s="1" t="str">
        <f t="shared" si="51"/>
        <v/>
      </c>
      <c r="AD186" s="1" t="str">
        <f t="shared" si="52"/>
        <v/>
      </c>
      <c r="AE186" s="1" t="str">
        <f t="shared" si="53"/>
        <v/>
      </c>
      <c r="AF186" s="1" t="str">
        <f t="shared" si="54"/>
        <v/>
      </c>
      <c r="AG186" s="1" t="str">
        <f t="shared" si="55"/>
        <v/>
      </c>
      <c r="AH186" s="1" t="str">
        <f t="shared" si="56"/>
        <v/>
      </c>
      <c r="AI186" s="1" t="str">
        <f t="shared" si="57"/>
        <v/>
      </c>
      <c r="AJ186" s="1" t="str">
        <f t="shared" si="58"/>
        <v/>
      </c>
      <c r="AK186" s="1" t="str">
        <f t="shared" si="59"/>
        <v/>
      </c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25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25"/>
      <c r="IH186" s="25"/>
      <c r="II186" s="25"/>
      <c r="IJ186" s="25"/>
      <c r="IK186" s="25"/>
      <c r="IL186" s="25"/>
      <c r="IM186" s="25"/>
      <c r="IN186" s="25"/>
    </row>
    <row r="187" spans="1:248" ht="17.399999999999999">
      <c r="A187" s="29"/>
      <c r="B187" s="29"/>
      <c r="C187" s="29"/>
      <c r="D187" s="29"/>
      <c r="E187" s="29"/>
      <c r="F187" s="29"/>
      <c r="G187" s="30"/>
      <c r="H187" s="31"/>
      <c r="I187" s="30"/>
      <c r="J187" s="29"/>
      <c r="K187" s="31"/>
      <c r="L187" s="32"/>
      <c r="M187" s="32"/>
      <c r="N187" s="77"/>
      <c r="O187" s="33"/>
      <c r="P187" s="34"/>
      <c r="Q187" s="35"/>
      <c r="R187" s="31"/>
      <c r="S187" s="32"/>
      <c r="T187" s="31"/>
      <c r="U187" s="31"/>
      <c r="V187" s="96"/>
      <c r="W187" s="96"/>
      <c r="X187" s="31"/>
      <c r="Y187" s="6"/>
      <c r="Z187" s="1" t="str">
        <f t="shared" si="48"/>
        <v/>
      </c>
      <c r="AA187" s="1" t="str">
        <f t="shared" si="49"/>
        <v/>
      </c>
      <c r="AB187" s="1" t="str">
        <f t="shared" si="50"/>
        <v/>
      </c>
      <c r="AC187" s="1" t="str">
        <f t="shared" si="51"/>
        <v/>
      </c>
      <c r="AD187" s="1" t="str">
        <f t="shared" si="52"/>
        <v/>
      </c>
      <c r="AE187" s="1" t="str">
        <f t="shared" si="53"/>
        <v/>
      </c>
      <c r="AF187" s="1" t="str">
        <f t="shared" si="54"/>
        <v/>
      </c>
      <c r="AG187" s="1" t="str">
        <f t="shared" si="55"/>
        <v/>
      </c>
      <c r="AH187" s="1" t="str">
        <f t="shared" si="56"/>
        <v/>
      </c>
      <c r="AI187" s="1" t="str">
        <f t="shared" si="57"/>
        <v/>
      </c>
      <c r="AJ187" s="1" t="str">
        <f t="shared" si="58"/>
        <v/>
      </c>
      <c r="AK187" s="1" t="str">
        <f t="shared" si="59"/>
        <v/>
      </c>
      <c r="AL187" s="6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 s="25"/>
      <c r="IN187" s="25"/>
    </row>
    <row r="188" spans="1:248" ht="17.399999999999999">
      <c r="A188" s="29"/>
      <c r="B188" s="29"/>
      <c r="C188" s="29"/>
      <c r="D188" s="29"/>
      <c r="E188" s="29"/>
      <c r="F188" s="29"/>
      <c r="G188" s="30"/>
      <c r="H188" s="31"/>
      <c r="I188" s="30"/>
      <c r="J188" s="29"/>
      <c r="K188" s="31"/>
      <c r="L188" s="32"/>
      <c r="M188" s="32"/>
      <c r="N188" s="77"/>
      <c r="O188" s="33"/>
      <c r="P188" s="34"/>
      <c r="Q188" s="35"/>
      <c r="R188" s="31"/>
      <c r="S188" s="32"/>
      <c r="T188" s="31"/>
      <c r="U188" s="31"/>
      <c r="V188" s="96"/>
      <c r="W188" s="96"/>
      <c r="X188" s="31"/>
      <c r="Y188" s="25"/>
      <c r="Z188" s="1" t="str">
        <f t="shared" si="48"/>
        <v/>
      </c>
      <c r="AA188" s="1" t="str">
        <f t="shared" si="49"/>
        <v/>
      </c>
      <c r="AB188" s="1" t="str">
        <f t="shared" si="50"/>
        <v/>
      </c>
      <c r="AC188" s="1" t="str">
        <f t="shared" si="51"/>
        <v/>
      </c>
      <c r="AD188" s="1" t="str">
        <f t="shared" si="52"/>
        <v/>
      </c>
      <c r="AE188" s="1" t="str">
        <f t="shared" si="53"/>
        <v/>
      </c>
      <c r="AF188" s="1" t="str">
        <f t="shared" si="54"/>
        <v/>
      </c>
      <c r="AG188" s="1" t="str">
        <f t="shared" si="55"/>
        <v/>
      </c>
      <c r="AH188" s="1" t="str">
        <f t="shared" si="56"/>
        <v/>
      </c>
      <c r="AI188" s="1" t="str">
        <f t="shared" si="57"/>
        <v/>
      </c>
      <c r="AJ188" s="1" t="str">
        <f t="shared" si="58"/>
        <v/>
      </c>
      <c r="AK188" s="1" t="str">
        <f t="shared" si="59"/>
        <v/>
      </c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  <c r="II188" s="25"/>
      <c r="IJ188" s="25"/>
      <c r="IK188" s="25"/>
      <c r="IL188" s="25"/>
      <c r="IM188" s="25"/>
      <c r="IN188" s="25"/>
    </row>
    <row r="189" spans="1:248" ht="17.399999999999999">
      <c r="A189" s="29"/>
      <c r="B189" s="29"/>
      <c r="C189" s="29"/>
      <c r="D189" s="29"/>
      <c r="E189" s="29"/>
      <c r="F189" s="29"/>
      <c r="G189" s="30"/>
      <c r="H189" s="31"/>
      <c r="I189" s="30"/>
      <c r="J189" s="45"/>
      <c r="K189" s="31"/>
      <c r="L189" s="32"/>
      <c r="M189" s="32"/>
      <c r="N189" s="77"/>
      <c r="O189" s="33"/>
      <c r="P189" s="34"/>
      <c r="Q189" s="35"/>
      <c r="R189" s="31"/>
      <c r="S189" s="32"/>
      <c r="T189" s="31"/>
      <c r="U189" s="31"/>
      <c r="V189" s="96"/>
      <c r="W189" s="96"/>
      <c r="X189" s="31"/>
      <c r="Y189" s="25"/>
      <c r="Z189" s="1" t="str">
        <f t="shared" si="48"/>
        <v/>
      </c>
      <c r="AA189" s="1" t="str">
        <f t="shared" si="49"/>
        <v/>
      </c>
      <c r="AB189" s="1" t="str">
        <f t="shared" si="50"/>
        <v/>
      </c>
      <c r="AC189" s="1" t="str">
        <f t="shared" si="51"/>
        <v/>
      </c>
      <c r="AD189" s="1" t="str">
        <f t="shared" si="52"/>
        <v/>
      </c>
      <c r="AE189" s="1" t="str">
        <f t="shared" si="53"/>
        <v/>
      </c>
      <c r="AF189" s="1" t="str">
        <f t="shared" si="54"/>
        <v/>
      </c>
      <c r="AG189" s="1" t="str">
        <f t="shared" si="55"/>
        <v/>
      </c>
      <c r="AH189" s="1" t="str">
        <f t="shared" si="56"/>
        <v/>
      </c>
      <c r="AI189" s="1" t="str">
        <f t="shared" si="57"/>
        <v/>
      </c>
      <c r="AJ189" s="1" t="str">
        <f t="shared" si="58"/>
        <v/>
      </c>
      <c r="AK189" s="1" t="str">
        <f t="shared" si="59"/>
        <v/>
      </c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5"/>
      <c r="IL189" s="25"/>
      <c r="IM189" s="25"/>
      <c r="IN189" s="25"/>
    </row>
    <row r="190" spans="1:248" ht="17.399999999999999">
      <c r="A190" s="29"/>
      <c r="B190" s="29"/>
      <c r="C190" s="29"/>
      <c r="D190" s="29"/>
      <c r="E190" s="29"/>
      <c r="F190" s="29"/>
      <c r="G190" s="30"/>
      <c r="H190" s="31"/>
      <c r="I190" s="30"/>
      <c r="J190" s="29"/>
      <c r="K190" s="31"/>
      <c r="L190" s="32"/>
      <c r="M190" s="32"/>
      <c r="N190" s="77"/>
      <c r="O190" s="33"/>
      <c r="P190" s="34"/>
      <c r="Q190" s="35"/>
      <c r="R190" s="31"/>
      <c r="S190" s="32"/>
      <c r="T190" s="31"/>
      <c r="U190" s="31"/>
      <c r="V190" s="96"/>
      <c r="W190" s="96"/>
      <c r="X190" s="31"/>
      <c r="Y190" s="25"/>
      <c r="Z190" s="1" t="str">
        <f t="shared" si="48"/>
        <v/>
      </c>
      <c r="AA190" s="1" t="str">
        <f t="shared" si="49"/>
        <v/>
      </c>
      <c r="AB190" s="1" t="str">
        <f t="shared" si="50"/>
        <v/>
      </c>
      <c r="AC190" s="1" t="str">
        <f t="shared" si="51"/>
        <v/>
      </c>
      <c r="AD190" s="1" t="str">
        <f t="shared" si="52"/>
        <v/>
      </c>
      <c r="AE190" s="1" t="str">
        <f t="shared" si="53"/>
        <v/>
      </c>
      <c r="AF190" s="1" t="str">
        <f t="shared" si="54"/>
        <v/>
      </c>
      <c r="AG190" s="1" t="str">
        <f t="shared" si="55"/>
        <v/>
      </c>
      <c r="AH190" s="1" t="str">
        <f t="shared" si="56"/>
        <v/>
      </c>
      <c r="AI190" s="1" t="str">
        <f t="shared" si="57"/>
        <v/>
      </c>
      <c r="AJ190" s="1" t="str">
        <f t="shared" si="58"/>
        <v/>
      </c>
      <c r="AK190" s="1" t="str">
        <f t="shared" si="59"/>
        <v/>
      </c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5"/>
      <c r="IL190" s="25"/>
      <c r="IM190" s="25"/>
      <c r="IN190" s="25"/>
    </row>
    <row r="191" spans="1:248" ht="17.399999999999999">
      <c r="A191" s="29"/>
      <c r="B191" s="29"/>
      <c r="C191" s="29"/>
      <c r="D191" s="29"/>
      <c r="E191" s="29"/>
      <c r="F191" s="29"/>
      <c r="G191" s="30"/>
      <c r="H191" s="31"/>
      <c r="I191" s="30"/>
      <c r="J191" s="45"/>
      <c r="K191" s="31"/>
      <c r="L191" s="32"/>
      <c r="M191" s="32"/>
      <c r="N191" s="77"/>
      <c r="O191" s="33"/>
      <c r="P191" s="34"/>
      <c r="Q191" s="35"/>
      <c r="R191" s="31"/>
      <c r="S191" s="32"/>
      <c r="T191" s="31"/>
      <c r="U191" s="31"/>
      <c r="V191" s="96"/>
      <c r="W191" s="96"/>
      <c r="X191" s="31"/>
      <c r="Y191" s="25"/>
      <c r="Z191" s="1" t="str">
        <f t="shared" si="48"/>
        <v/>
      </c>
      <c r="AA191" s="1" t="str">
        <f t="shared" si="49"/>
        <v/>
      </c>
      <c r="AB191" s="1" t="str">
        <f t="shared" si="50"/>
        <v/>
      </c>
      <c r="AC191" s="1" t="str">
        <f t="shared" si="51"/>
        <v/>
      </c>
      <c r="AD191" s="1" t="str">
        <f t="shared" si="52"/>
        <v/>
      </c>
      <c r="AE191" s="1" t="str">
        <f t="shared" si="53"/>
        <v/>
      </c>
      <c r="AF191" s="1" t="str">
        <f t="shared" si="54"/>
        <v/>
      </c>
      <c r="AG191" s="1" t="str">
        <f t="shared" si="55"/>
        <v/>
      </c>
      <c r="AH191" s="1" t="str">
        <f t="shared" si="56"/>
        <v/>
      </c>
      <c r="AI191" s="1" t="str">
        <f t="shared" si="57"/>
        <v/>
      </c>
      <c r="AJ191" s="1" t="str">
        <f t="shared" si="58"/>
        <v/>
      </c>
      <c r="AK191" s="1" t="str">
        <f t="shared" si="59"/>
        <v/>
      </c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  <c r="II191" s="25"/>
      <c r="IJ191" s="25"/>
      <c r="IK191" s="25"/>
      <c r="IL191" s="25"/>
      <c r="IM191" s="25"/>
      <c r="IN191" s="25"/>
    </row>
    <row r="192" spans="1:248" ht="17.399999999999999">
      <c r="A192" s="29"/>
      <c r="B192" s="29"/>
      <c r="C192" s="29"/>
      <c r="D192" s="29"/>
      <c r="E192" s="29"/>
      <c r="F192" s="29"/>
      <c r="G192" s="30"/>
      <c r="H192" s="31"/>
      <c r="I192" s="30"/>
      <c r="J192" s="29"/>
      <c r="K192" s="31"/>
      <c r="L192" s="32"/>
      <c r="M192" s="32"/>
      <c r="N192" s="77"/>
      <c r="O192" s="33"/>
      <c r="P192" s="34"/>
      <c r="Q192" s="35"/>
      <c r="R192" s="31"/>
      <c r="S192" s="32"/>
      <c r="T192" s="31"/>
      <c r="U192" s="31"/>
      <c r="V192" s="96"/>
      <c r="W192" s="96"/>
      <c r="X192" s="31"/>
      <c r="Y192" s="25"/>
      <c r="Z192" s="1" t="str">
        <f t="shared" si="48"/>
        <v/>
      </c>
      <c r="AA192" s="1" t="str">
        <f t="shared" si="49"/>
        <v/>
      </c>
      <c r="AB192" s="1" t="str">
        <f t="shared" si="50"/>
        <v/>
      </c>
      <c r="AC192" s="1" t="str">
        <f t="shared" si="51"/>
        <v/>
      </c>
      <c r="AD192" s="1" t="str">
        <f t="shared" si="52"/>
        <v/>
      </c>
      <c r="AE192" s="1" t="str">
        <f t="shared" si="53"/>
        <v/>
      </c>
      <c r="AF192" s="1" t="str">
        <f t="shared" si="54"/>
        <v/>
      </c>
      <c r="AG192" s="1" t="str">
        <f t="shared" si="55"/>
        <v/>
      </c>
      <c r="AH192" s="1" t="str">
        <f t="shared" si="56"/>
        <v/>
      </c>
      <c r="AI192" s="1" t="str">
        <f t="shared" si="57"/>
        <v/>
      </c>
      <c r="AJ192" s="1" t="str">
        <f t="shared" si="58"/>
        <v/>
      </c>
      <c r="AK192" s="1" t="str">
        <f t="shared" si="59"/>
        <v/>
      </c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 s="25"/>
      <c r="IN192" s="25"/>
    </row>
    <row r="193" spans="1:248" ht="17.399999999999999">
      <c r="A193" s="29"/>
      <c r="B193" s="29"/>
      <c r="C193" s="29"/>
      <c r="D193" s="29"/>
      <c r="E193" s="29"/>
      <c r="F193" s="29"/>
      <c r="G193" s="30"/>
      <c r="H193" s="31"/>
      <c r="I193" s="30"/>
      <c r="J193" s="45"/>
      <c r="K193" s="31"/>
      <c r="L193" s="32"/>
      <c r="M193" s="32"/>
      <c r="N193" s="77"/>
      <c r="O193" s="33"/>
      <c r="P193" s="34"/>
      <c r="Q193" s="35"/>
      <c r="R193" s="31"/>
      <c r="S193" s="32"/>
      <c r="T193" s="31"/>
      <c r="U193" s="31"/>
      <c r="V193" s="96"/>
      <c r="W193" s="96"/>
      <c r="X193" s="31"/>
      <c r="Y193" s="25"/>
      <c r="Z193" s="1" t="str">
        <f t="shared" si="48"/>
        <v/>
      </c>
      <c r="AA193" s="1" t="str">
        <f t="shared" si="49"/>
        <v/>
      </c>
      <c r="AB193" s="1" t="str">
        <f t="shared" si="50"/>
        <v/>
      </c>
      <c r="AC193" s="1" t="str">
        <f t="shared" si="51"/>
        <v/>
      </c>
      <c r="AD193" s="1" t="str">
        <f t="shared" si="52"/>
        <v/>
      </c>
      <c r="AE193" s="1" t="str">
        <f t="shared" si="53"/>
        <v/>
      </c>
      <c r="AF193" s="1" t="str">
        <f t="shared" si="54"/>
        <v/>
      </c>
      <c r="AG193" s="1" t="str">
        <f t="shared" si="55"/>
        <v/>
      </c>
      <c r="AH193" s="1" t="str">
        <f t="shared" si="56"/>
        <v/>
      </c>
      <c r="AI193" s="1" t="str">
        <f t="shared" si="57"/>
        <v/>
      </c>
      <c r="AJ193" s="1" t="str">
        <f t="shared" si="58"/>
        <v/>
      </c>
      <c r="AK193" s="1" t="str">
        <f t="shared" si="59"/>
        <v/>
      </c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  <c r="II193" s="25"/>
      <c r="IJ193" s="25"/>
      <c r="IK193" s="25"/>
      <c r="IL193" s="25"/>
      <c r="IM193" s="25"/>
      <c r="IN193" s="25"/>
    </row>
    <row r="194" spans="1:248" ht="17.399999999999999">
      <c r="A194" s="29"/>
      <c r="B194" s="29"/>
      <c r="C194" s="29"/>
      <c r="D194" s="29"/>
      <c r="E194" s="29"/>
      <c r="F194" s="29"/>
      <c r="G194" s="30"/>
      <c r="H194" s="31"/>
      <c r="I194" s="30"/>
      <c r="J194" s="29"/>
      <c r="K194" s="31"/>
      <c r="L194" s="32"/>
      <c r="M194" s="32"/>
      <c r="N194" s="77"/>
      <c r="O194" s="33"/>
      <c r="P194" s="34"/>
      <c r="Q194" s="35"/>
      <c r="R194" s="31"/>
      <c r="S194" s="32"/>
      <c r="T194" s="31"/>
      <c r="U194" s="31"/>
      <c r="V194" s="96"/>
      <c r="W194" s="96"/>
      <c r="X194" s="31"/>
      <c r="Y194" s="25"/>
      <c r="Z194" s="1" t="str">
        <f t="shared" si="48"/>
        <v/>
      </c>
      <c r="AA194" s="1" t="str">
        <f t="shared" si="49"/>
        <v/>
      </c>
      <c r="AB194" s="1" t="str">
        <f t="shared" si="50"/>
        <v/>
      </c>
      <c r="AC194" s="1" t="str">
        <f t="shared" si="51"/>
        <v/>
      </c>
      <c r="AD194" s="1" t="str">
        <f t="shared" si="52"/>
        <v/>
      </c>
      <c r="AE194" s="1" t="str">
        <f t="shared" si="53"/>
        <v/>
      </c>
      <c r="AF194" s="1" t="str">
        <f t="shared" si="54"/>
        <v/>
      </c>
      <c r="AG194" s="1" t="str">
        <f t="shared" si="55"/>
        <v/>
      </c>
      <c r="AH194" s="1" t="str">
        <f t="shared" si="56"/>
        <v/>
      </c>
      <c r="AI194" s="1" t="str">
        <f t="shared" si="57"/>
        <v/>
      </c>
      <c r="AJ194" s="1" t="str">
        <f t="shared" si="58"/>
        <v/>
      </c>
      <c r="AK194" s="1" t="str">
        <f t="shared" si="59"/>
        <v/>
      </c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5"/>
      <c r="IL194" s="25"/>
      <c r="IM194" s="25"/>
      <c r="IN194" s="25"/>
    </row>
    <row r="195" spans="1:248" ht="17.399999999999999">
      <c r="A195" s="29"/>
      <c r="B195" s="29"/>
      <c r="C195" s="29"/>
      <c r="D195" s="29"/>
      <c r="E195" s="29"/>
      <c r="F195" s="29"/>
      <c r="G195" s="30"/>
      <c r="H195" s="31"/>
      <c r="I195" s="30"/>
      <c r="J195" s="45"/>
      <c r="K195" s="31"/>
      <c r="L195" s="32"/>
      <c r="M195" s="32"/>
      <c r="N195" s="77"/>
      <c r="O195" s="33"/>
      <c r="P195" s="34"/>
      <c r="Q195" s="35"/>
      <c r="R195" s="31"/>
      <c r="S195" s="32"/>
      <c r="T195" s="31"/>
      <c r="U195" s="31"/>
      <c r="V195" s="96"/>
      <c r="W195" s="96"/>
      <c r="X195" s="31"/>
      <c r="Y195" s="25"/>
      <c r="Z195" s="1" t="str">
        <f t="shared" si="48"/>
        <v/>
      </c>
      <c r="AA195" s="1" t="str">
        <f t="shared" si="49"/>
        <v/>
      </c>
      <c r="AB195" s="1" t="str">
        <f t="shared" si="50"/>
        <v/>
      </c>
      <c r="AC195" s="1" t="str">
        <f t="shared" si="51"/>
        <v/>
      </c>
      <c r="AD195" s="1" t="str">
        <f t="shared" si="52"/>
        <v/>
      </c>
      <c r="AE195" s="1" t="str">
        <f t="shared" si="53"/>
        <v/>
      </c>
      <c r="AF195" s="1" t="str">
        <f t="shared" si="54"/>
        <v/>
      </c>
      <c r="AG195" s="1" t="str">
        <f t="shared" si="55"/>
        <v/>
      </c>
      <c r="AH195" s="1" t="str">
        <f t="shared" si="56"/>
        <v/>
      </c>
      <c r="AI195" s="1" t="str">
        <f t="shared" si="57"/>
        <v/>
      </c>
      <c r="AJ195" s="1" t="str">
        <f t="shared" si="58"/>
        <v/>
      </c>
      <c r="AK195" s="1" t="str">
        <f t="shared" si="59"/>
        <v/>
      </c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 s="25"/>
      <c r="IN195" s="25"/>
    </row>
    <row r="196" spans="1:248" ht="17.399999999999999">
      <c r="A196" s="29"/>
      <c r="B196" s="29"/>
      <c r="C196" s="29"/>
      <c r="D196" s="29"/>
      <c r="E196" s="29"/>
      <c r="F196" s="29"/>
      <c r="G196" s="30"/>
      <c r="H196" s="31"/>
      <c r="I196" s="31"/>
      <c r="J196" s="45"/>
      <c r="K196" s="31"/>
      <c r="L196" s="32"/>
      <c r="M196" s="32"/>
      <c r="N196" s="77"/>
      <c r="O196" s="33"/>
      <c r="P196" s="34"/>
      <c r="Q196" s="35"/>
      <c r="R196" s="31"/>
      <c r="S196" s="32"/>
      <c r="T196" s="31"/>
      <c r="U196" s="31"/>
      <c r="V196" s="96"/>
      <c r="W196" s="96"/>
      <c r="X196" s="31"/>
      <c r="Y196" s="25"/>
      <c r="Z196" s="1" t="str">
        <f t="shared" si="48"/>
        <v/>
      </c>
      <c r="AA196" s="1" t="str">
        <f t="shared" si="49"/>
        <v/>
      </c>
      <c r="AB196" s="1" t="str">
        <f t="shared" si="50"/>
        <v/>
      </c>
      <c r="AC196" s="1" t="str">
        <f t="shared" si="51"/>
        <v/>
      </c>
      <c r="AD196" s="1" t="str">
        <f t="shared" si="52"/>
        <v/>
      </c>
      <c r="AE196" s="1" t="str">
        <f t="shared" si="53"/>
        <v/>
      </c>
      <c r="AF196" s="1" t="str">
        <f t="shared" si="54"/>
        <v/>
      </c>
      <c r="AG196" s="1" t="str">
        <f t="shared" si="55"/>
        <v/>
      </c>
      <c r="AH196" s="1" t="str">
        <f t="shared" si="56"/>
        <v/>
      </c>
      <c r="AI196" s="1" t="str">
        <f t="shared" si="57"/>
        <v/>
      </c>
      <c r="AJ196" s="1" t="str">
        <f t="shared" si="58"/>
        <v/>
      </c>
      <c r="AK196" s="1" t="str">
        <f t="shared" si="59"/>
        <v/>
      </c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5"/>
      <c r="IL196" s="25"/>
      <c r="IM196" s="25"/>
      <c r="IN196" s="25"/>
    </row>
    <row r="197" spans="1:248" ht="17.399999999999999">
      <c r="A197" s="29"/>
      <c r="B197" s="29"/>
      <c r="C197" s="29"/>
      <c r="D197" s="29"/>
      <c r="E197" s="29"/>
      <c r="F197" s="29"/>
      <c r="G197" s="30"/>
      <c r="H197" s="31"/>
      <c r="I197" s="31"/>
      <c r="J197" s="45"/>
      <c r="K197" s="31"/>
      <c r="L197" s="32"/>
      <c r="M197" s="32"/>
      <c r="N197" s="77"/>
      <c r="O197" s="33"/>
      <c r="P197" s="34"/>
      <c r="Q197" s="35"/>
      <c r="R197" s="31"/>
      <c r="S197" s="32"/>
      <c r="T197" s="31"/>
      <c r="U197" s="31"/>
      <c r="V197" s="96"/>
      <c r="W197" s="96"/>
      <c r="X197" s="31"/>
      <c r="Y197" s="25"/>
      <c r="Z197" s="1" t="str">
        <f t="shared" si="48"/>
        <v/>
      </c>
      <c r="AA197" s="1" t="str">
        <f t="shared" si="49"/>
        <v/>
      </c>
      <c r="AB197" s="1" t="str">
        <f t="shared" si="50"/>
        <v/>
      </c>
      <c r="AC197" s="1" t="str">
        <f t="shared" si="51"/>
        <v/>
      </c>
      <c r="AD197" s="1" t="str">
        <f t="shared" si="52"/>
        <v/>
      </c>
      <c r="AE197" s="1" t="str">
        <f t="shared" si="53"/>
        <v/>
      </c>
      <c r="AF197" s="1" t="str">
        <f t="shared" si="54"/>
        <v/>
      </c>
      <c r="AG197" s="1" t="str">
        <f t="shared" si="55"/>
        <v/>
      </c>
      <c r="AH197" s="1" t="str">
        <f t="shared" si="56"/>
        <v/>
      </c>
      <c r="AI197" s="1" t="str">
        <f t="shared" si="57"/>
        <v/>
      </c>
      <c r="AJ197" s="1" t="str">
        <f t="shared" si="58"/>
        <v/>
      </c>
      <c r="AK197" s="1" t="str">
        <f t="shared" si="59"/>
        <v/>
      </c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  <c r="II197" s="25"/>
      <c r="IJ197" s="25"/>
      <c r="IK197" s="25"/>
      <c r="IL197" s="25"/>
      <c r="IM197" s="25"/>
      <c r="IN197" s="25"/>
    </row>
    <row r="198" spans="1:248" ht="17.399999999999999">
      <c r="A198" s="29"/>
      <c r="B198" s="29"/>
      <c r="C198" s="29"/>
      <c r="D198" s="29"/>
      <c r="E198" s="29"/>
      <c r="F198" s="29"/>
      <c r="G198" s="30"/>
      <c r="H198" s="31"/>
      <c r="I198" s="30"/>
      <c r="J198" s="45"/>
      <c r="K198" s="31"/>
      <c r="L198" s="32"/>
      <c r="M198" s="32"/>
      <c r="N198" s="77"/>
      <c r="O198" s="33"/>
      <c r="P198" s="34"/>
      <c r="Q198" s="35"/>
      <c r="R198" s="31"/>
      <c r="S198" s="32"/>
      <c r="T198" s="31"/>
      <c r="U198" s="31"/>
      <c r="V198" s="96"/>
      <c r="W198" s="96"/>
      <c r="X198" s="31"/>
      <c r="Y198" s="25"/>
      <c r="Z198" s="1" t="str">
        <f t="shared" si="48"/>
        <v/>
      </c>
      <c r="AA198" s="1" t="str">
        <f t="shared" si="49"/>
        <v/>
      </c>
      <c r="AB198" s="1" t="str">
        <f t="shared" si="50"/>
        <v/>
      </c>
      <c r="AC198" s="1" t="str">
        <f t="shared" si="51"/>
        <v/>
      </c>
      <c r="AD198" s="1" t="str">
        <f t="shared" si="52"/>
        <v/>
      </c>
      <c r="AE198" s="1" t="str">
        <f t="shared" si="53"/>
        <v/>
      </c>
      <c r="AF198" s="1" t="str">
        <f t="shared" si="54"/>
        <v/>
      </c>
      <c r="AG198" s="1" t="str">
        <f t="shared" si="55"/>
        <v/>
      </c>
      <c r="AH198" s="1" t="str">
        <f t="shared" si="56"/>
        <v/>
      </c>
      <c r="AI198" s="1" t="str">
        <f t="shared" si="57"/>
        <v/>
      </c>
      <c r="AJ198" s="1" t="str">
        <f t="shared" si="58"/>
        <v/>
      </c>
      <c r="AK198" s="1" t="str">
        <f t="shared" si="59"/>
        <v/>
      </c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  <c r="II198" s="25"/>
      <c r="IJ198" s="25"/>
      <c r="IK198" s="25"/>
      <c r="IL198" s="25"/>
      <c r="IM198" s="25"/>
      <c r="IN198" s="25"/>
    </row>
    <row r="199" spans="1:248" ht="17.399999999999999">
      <c r="A199" s="29"/>
      <c r="B199" s="29"/>
      <c r="C199" s="29"/>
      <c r="D199" s="29"/>
      <c r="E199" s="29"/>
      <c r="F199" s="29"/>
      <c r="G199" s="30"/>
      <c r="H199" s="31"/>
      <c r="I199" s="30"/>
      <c r="J199" s="29"/>
      <c r="K199" s="31"/>
      <c r="L199" s="30"/>
      <c r="M199" s="32"/>
      <c r="N199" s="77"/>
      <c r="O199" s="33"/>
      <c r="P199" s="34"/>
      <c r="Q199" s="35"/>
      <c r="R199" s="31"/>
      <c r="S199" s="32"/>
      <c r="T199" s="31"/>
      <c r="U199" s="31"/>
      <c r="V199" s="96"/>
      <c r="W199" s="96"/>
      <c r="X199" s="31"/>
      <c r="Y199" s="6"/>
      <c r="Z199" s="1" t="str">
        <f t="shared" si="48"/>
        <v/>
      </c>
      <c r="AA199" s="1" t="str">
        <f t="shared" si="49"/>
        <v/>
      </c>
      <c r="AB199" s="1" t="str">
        <f t="shared" si="50"/>
        <v/>
      </c>
      <c r="AC199" s="1" t="str">
        <f t="shared" si="51"/>
        <v/>
      </c>
      <c r="AD199" s="1" t="str">
        <f t="shared" si="52"/>
        <v/>
      </c>
      <c r="AE199" s="1" t="str">
        <f t="shared" si="53"/>
        <v/>
      </c>
      <c r="AF199" s="1" t="str">
        <f t="shared" si="54"/>
        <v/>
      </c>
      <c r="AG199" s="1" t="str">
        <f t="shared" si="55"/>
        <v/>
      </c>
      <c r="AH199" s="1" t="str">
        <f t="shared" si="56"/>
        <v/>
      </c>
      <c r="AI199" s="1" t="str">
        <f t="shared" si="57"/>
        <v/>
      </c>
      <c r="AJ199" s="1" t="str">
        <f t="shared" si="58"/>
        <v/>
      </c>
      <c r="AK199" s="1" t="str">
        <f t="shared" si="59"/>
        <v/>
      </c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</row>
    <row r="200" spans="1:248" ht="17.399999999999999">
      <c r="A200" s="29"/>
      <c r="B200" s="29"/>
      <c r="C200" s="29"/>
      <c r="D200" s="29"/>
      <c r="E200" s="29"/>
      <c r="F200" s="29"/>
      <c r="G200" s="30"/>
      <c r="H200" s="31"/>
      <c r="I200" s="30"/>
      <c r="J200" s="1"/>
      <c r="K200" s="31"/>
      <c r="L200" s="30"/>
      <c r="M200" s="32"/>
      <c r="N200" s="78"/>
      <c r="O200" s="33"/>
      <c r="P200" s="34"/>
      <c r="Q200" s="35"/>
      <c r="R200" s="31"/>
      <c r="S200" s="32"/>
      <c r="T200" s="31"/>
      <c r="U200" s="31"/>
      <c r="V200" s="96"/>
      <c r="W200" s="96"/>
      <c r="X200" s="31"/>
      <c r="Y200" s="25"/>
      <c r="Z200" s="1" t="str">
        <f t="shared" si="48"/>
        <v/>
      </c>
      <c r="AA200" s="1" t="str">
        <f t="shared" si="49"/>
        <v/>
      </c>
      <c r="AB200" s="1" t="str">
        <f t="shared" si="50"/>
        <v/>
      </c>
      <c r="AC200" s="1" t="str">
        <f t="shared" si="51"/>
        <v/>
      </c>
      <c r="AD200" s="1" t="str">
        <f t="shared" si="52"/>
        <v/>
      </c>
      <c r="AE200" s="1" t="str">
        <f t="shared" si="53"/>
        <v/>
      </c>
      <c r="AF200" s="1" t="str">
        <f t="shared" si="54"/>
        <v/>
      </c>
      <c r="AG200" s="1" t="str">
        <f t="shared" si="55"/>
        <v/>
      </c>
      <c r="AH200" s="1" t="str">
        <f t="shared" si="56"/>
        <v/>
      </c>
      <c r="AI200" s="1" t="str">
        <f t="shared" si="57"/>
        <v/>
      </c>
      <c r="AJ200" s="1" t="str">
        <f t="shared" si="58"/>
        <v/>
      </c>
      <c r="AK200" s="1" t="str">
        <f t="shared" si="59"/>
        <v/>
      </c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</row>
    <row r="201" spans="1:248" ht="17.399999999999999">
      <c r="A201" s="29"/>
      <c r="B201" s="29"/>
      <c r="C201" s="29"/>
      <c r="D201" s="29"/>
      <c r="E201" s="29"/>
      <c r="F201" s="29"/>
      <c r="G201" s="30"/>
      <c r="H201" s="31"/>
      <c r="I201" s="30"/>
      <c r="J201" s="31"/>
      <c r="K201" s="31"/>
      <c r="L201" s="30"/>
      <c r="M201" s="32"/>
      <c r="N201" s="78"/>
      <c r="O201" s="33"/>
      <c r="P201" s="34"/>
      <c r="Q201" s="35"/>
      <c r="R201" s="31"/>
      <c r="S201" s="32"/>
      <c r="T201" s="31"/>
      <c r="U201" s="31"/>
      <c r="V201" s="96"/>
      <c r="W201" s="96"/>
      <c r="X201" s="31"/>
      <c r="Y201" s="25"/>
      <c r="Z201" s="1" t="str">
        <f t="shared" si="48"/>
        <v/>
      </c>
      <c r="AA201" s="1" t="str">
        <f t="shared" si="49"/>
        <v/>
      </c>
      <c r="AB201" s="1" t="str">
        <f t="shared" si="50"/>
        <v/>
      </c>
      <c r="AC201" s="1" t="str">
        <f t="shared" si="51"/>
        <v/>
      </c>
      <c r="AD201" s="1" t="str">
        <f t="shared" si="52"/>
        <v/>
      </c>
      <c r="AE201" s="1" t="str">
        <f t="shared" si="53"/>
        <v/>
      </c>
      <c r="AF201" s="1" t="str">
        <f t="shared" si="54"/>
        <v/>
      </c>
      <c r="AG201" s="1" t="str">
        <f t="shared" si="55"/>
        <v/>
      </c>
      <c r="AH201" s="1" t="str">
        <f t="shared" si="56"/>
        <v/>
      </c>
      <c r="AI201" s="1" t="str">
        <f t="shared" si="57"/>
        <v/>
      </c>
      <c r="AJ201" s="1" t="str">
        <f t="shared" si="58"/>
        <v/>
      </c>
      <c r="AK201" s="1" t="str">
        <f t="shared" si="59"/>
        <v/>
      </c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</row>
    <row r="202" spans="1:248" ht="17.399999999999999">
      <c r="A202" s="29"/>
      <c r="B202" s="29"/>
      <c r="C202" s="29"/>
      <c r="D202" s="29"/>
      <c r="E202" s="29"/>
      <c r="F202" s="29"/>
      <c r="G202" s="30"/>
      <c r="H202" s="31"/>
      <c r="I202" s="30"/>
      <c r="J202" s="31"/>
      <c r="K202" s="31"/>
      <c r="L202" s="30"/>
      <c r="M202" s="32"/>
      <c r="N202" s="78"/>
      <c r="O202" s="33"/>
      <c r="P202" s="34"/>
      <c r="Q202" s="35"/>
      <c r="R202" s="31"/>
      <c r="S202" s="32"/>
      <c r="T202" s="31"/>
      <c r="U202" s="31"/>
      <c r="V202" s="96"/>
      <c r="W202" s="96"/>
      <c r="X202" s="31"/>
      <c r="Y202" s="25"/>
      <c r="Z202" s="1" t="str">
        <f t="shared" si="48"/>
        <v/>
      </c>
      <c r="AA202" s="1" t="str">
        <f t="shared" si="49"/>
        <v/>
      </c>
      <c r="AB202" s="1" t="str">
        <f t="shared" si="50"/>
        <v/>
      </c>
      <c r="AC202" s="1" t="str">
        <f t="shared" si="51"/>
        <v/>
      </c>
      <c r="AD202" s="1" t="str">
        <f t="shared" si="52"/>
        <v/>
      </c>
      <c r="AE202" s="1" t="str">
        <f t="shared" si="53"/>
        <v/>
      </c>
      <c r="AF202" s="1" t="str">
        <f t="shared" si="54"/>
        <v/>
      </c>
      <c r="AG202" s="1" t="str">
        <f t="shared" si="55"/>
        <v/>
      </c>
      <c r="AH202" s="1" t="str">
        <f t="shared" si="56"/>
        <v/>
      </c>
      <c r="AI202" s="1" t="str">
        <f t="shared" si="57"/>
        <v/>
      </c>
      <c r="AJ202" s="1" t="str">
        <f t="shared" si="58"/>
        <v/>
      </c>
      <c r="AK202" s="1" t="str">
        <f t="shared" si="59"/>
        <v/>
      </c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</row>
    <row r="203" spans="1:248" ht="17.399999999999999">
      <c r="A203" s="29"/>
      <c r="B203" s="29"/>
      <c r="C203" s="29"/>
      <c r="D203" s="29"/>
      <c r="E203" s="29"/>
      <c r="F203" s="29"/>
      <c r="G203" s="30"/>
      <c r="H203" s="31"/>
      <c r="I203" s="30"/>
      <c r="J203" s="29"/>
      <c r="K203" s="31"/>
      <c r="L203" s="32"/>
      <c r="M203" s="32"/>
      <c r="N203" s="77"/>
      <c r="O203" s="33"/>
      <c r="P203" s="34"/>
      <c r="Q203" s="35"/>
      <c r="R203" s="31"/>
      <c r="S203" s="32"/>
      <c r="T203" s="31"/>
      <c r="U203" s="31"/>
      <c r="V203" s="96"/>
      <c r="W203" s="96"/>
      <c r="X203" s="31"/>
      <c r="Y203" s="25"/>
      <c r="Z203" s="1" t="str">
        <f t="shared" si="48"/>
        <v/>
      </c>
      <c r="AA203" s="1" t="str">
        <f t="shared" si="49"/>
        <v/>
      </c>
      <c r="AB203" s="1" t="str">
        <f t="shared" si="50"/>
        <v/>
      </c>
      <c r="AC203" s="1" t="str">
        <f t="shared" si="51"/>
        <v/>
      </c>
      <c r="AD203" s="1" t="str">
        <f t="shared" si="52"/>
        <v/>
      </c>
      <c r="AE203" s="1" t="str">
        <f t="shared" si="53"/>
        <v/>
      </c>
      <c r="AF203" s="1" t="str">
        <f t="shared" si="54"/>
        <v/>
      </c>
      <c r="AG203" s="1" t="str">
        <f t="shared" si="55"/>
        <v/>
      </c>
      <c r="AH203" s="1" t="str">
        <f t="shared" si="56"/>
        <v/>
      </c>
      <c r="AI203" s="1" t="str">
        <f t="shared" si="57"/>
        <v/>
      </c>
      <c r="AJ203" s="1" t="str">
        <f t="shared" si="58"/>
        <v/>
      </c>
      <c r="AK203" s="1" t="str">
        <f t="shared" si="59"/>
        <v/>
      </c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</row>
    <row r="204" spans="1:248" ht="17.399999999999999">
      <c r="A204" s="29"/>
      <c r="B204" s="29"/>
      <c r="C204" s="29"/>
      <c r="D204" s="29"/>
      <c r="E204" s="29"/>
      <c r="F204" s="29"/>
      <c r="G204" s="30"/>
      <c r="H204" s="31"/>
      <c r="I204" s="30"/>
      <c r="J204" s="1"/>
      <c r="K204" s="31"/>
      <c r="L204" s="30"/>
      <c r="M204" s="32"/>
      <c r="N204" s="78"/>
      <c r="O204" s="33"/>
      <c r="P204" s="34"/>
      <c r="Q204" s="35"/>
      <c r="R204" s="31"/>
      <c r="S204" s="32"/>
      <c r="T204" s="31"/>
      <c r="U204" s="31"/>
      <c r="V204" s="96"/>
      <c r="W204" s="96"/>
      <c r="X204" s="31"/>
      <c r="Y204" s="25"/>
      <c r="Z204" s="1" t="str">
        <f t="shared" si="48"/>
        <v/>
      </c>
      <c r="AA204" s="1" t="str">
        <f t="shared" si="49"/>
        <v/>
      </c>
      <c r="AB204" s="1" t="str">
        <f t="shared" si="50"/>
        <v/>
      </c>
      <c r="AC204" s="1" t="str">
        <f t="shared" si="51"/>
        <v/>
      </c>
      <c r="AD204" s="1" t="str">
        <f t="shared" si="52"/>
        <v/>
      </c>
      <c r="AE204" s="1" t="str">
        <f t="shared" si="53"/>
        <v/>
      </c>
      <c r="AF204" s="1" t="str">
        <f t="shared" si="54"/>
        <v/>
      </c>
      <c r="AG204" s="1" t="str">
        <f t="shared" si="55"/>
        <v/>
      </c>
      <c r="AH204" s="1" t="str">
        <f t="shared" si="56"/>
        <v/>
      </c>
      <c r="AI204" s="1" t="str">
        <f t="shared" si="57"/>
        <v/>
      </c>
      <c r="AJ204" s="1" t="str">
        <f t="shared" si="58"/>
        <v/>
      </c>
      <c r="AK204" s="1" t="str">
        <f t="shared" si="59"/>
        <v/>
      </c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</row>
    <row r="205" spans="1:248" ht="17.399999999999999">
      <c r="A205" s="29"/>
      <c r="B205" s="29"/>
      <c r="C205" s="29"/>
      <c r="D205" s="29"/>
      <c r="E205" s="29"/>
      <c r="F205" s="29"/>
      <c r="G205" s="30"/>
      <c r="H205" s="31"/>
      <c r="I205" s="30"/>
      <c r="J205" s="29"/>
      <c r="K205" s="31"/>
      <c r="L205" s="32"/>
      <c r="M205" s="32"/>
      <c r="N205" s="77"/>
      <c r="O205" s="33"/>
      <c r="P205" s="34"/>
      <c r="Q205" s="35"/>
      <c r="R205" s="31"/>
      <c r="S205" s="32"/>
      <c r="T205" s="31"/>
      <c r="U205" s="31"/>
      <c r="V205" s="96"/>
      <c r="W205" s="96"/>
      <c r="X205" s="31"/>
      <c r="Y205" s="25"/>
      <c r="Z205" s="1" t="str">
        <f t="shared" si="48"/>
        <v/>
      </c>
      <c r="AA205" s="1" t="str">
        <f t="shared" si="49"/>
        <v/>
      </c>
      <c r="AB205" s="1" t="str">
        <f t="shared" si="50"/>
        <v/>
      </c>
      <c r="AC205" s="1" t="str">
        <f t="shared" si="51"/>
        <v/>
      </c>
      <c r="AD205" s="1" t="str">
        <f t="shared" si="52"/>
        <v/>
      </c>
      <c r="AE205" s="1" t="str">
        <f t="shared" si="53"/>
        <v/>
      </c>
      <c r="AF205" s="1" t="str">
        <f t="shared" si="54"/>
        <v/>
      </c>
      <c r="AG205" s="1" t="str">
        <f t="shared" si="55"/>
        <v/>
      </c>
      <c r="AH205" s="1" t="str">
        <f t="shared" si="56"/>
        <v/>
      </c>
      <c r="AI205" s="1" t="str">
        <f t="shared" si="57"/>
        <v/>
      </c>
      <c r="AJ205" s="1" t="str">
        <f t="shared" si="58"/>
        <v/>
      </c>
      <c r="AK205" s="1" t="str">
        <f t="shared" si="59"/>
        <v/>
      </c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</row>
    <row r="206" spans="1:248" ht="17.399999999999999">
      <c r="A206" s="29"/>
      <c r="B206" s="29"/>
      <c r="C206" s="29"/>
      <c r="D206" s="29"/>
      <c r="E206" s="29"/>
      <c r="F206" s="29"/>
      <c r="G206" s="30"/>
      <c r="H206" s="31"/>
      <c r="I206" s="30"/>
      <c r="J206" s="31"/>
      <c r="K206" s="31"/>
      <c r="L206" s="30"/>
      <c r="M206" s="32"/>
      <c r="N206" s="78"/>
      <c r="O206" s="33"/>
      <c r="P206" s="34"/>
      <c r="Q206" s="35"/>
      <c r="R206" s="31"/>
      <c r="S206" s="32"/>
      <c r="T206" s="31"/>
      <c r="U206" s="31"/>
      <c r="V206" s="96"/>
      <c r="W206" s="96"/>
      <c r="X206" s="31"/>
      <c r="Y206" s="25"/>
      <c r="Z206" s="1" t="str">
        <f>IF(P206=300,Q206,"")</f>
        <v/>
      </c>
      <c r="AA206" s="1" t="str">
        <f>IF(P206=375,Q206,"")</f>
        <v/>
      </c>
      <c r="AB206" s="1" t="str">
        <f>IF(P206=450,Q206,"")</f>
        <v/>
      </c>
      <c r="AC206" s="1" t="str">
        <f>IF(P206=525,Q206,"")</f>
        <v/>
      </c>
      <c r="AD206" s="1" t="str">
        <f>IF(P206=600,Q206,"")</f>
        <v/>
      </c>
      <c r="AE206" s="1" t="str">
        <f>IF(P206=675,Q206,"")</f>
        <v/>
      </c>
      <c r="AF206" s="1" t="str">
        <f>IF(P206=750,Q206,"")</f>
        <v/>
      </c>
      <c r="AG206" s="1" t="str">
        <f>IF(P206=825,Q206,"")</f>
        <v/>
      </c>
      <c r="AH206" s="1" t="str">
        <f>IF(P206=900,Q206,"")</f>
        <v/>
      </c>
      <c r="AI206" s="1" t="str">
        <f>IF(P206=1050,Q206,"")</f>
        <v/>
      </c>
      <c r="AJ206" s="1" t="str">
        <f>IF(P206=1200,Q206,"")</f>
        <v/>
      </c>
      <c r="AK206" s="1" t="str">
        <f>IF(P206=1400,Q206,"")</f>
        <v/>
      </c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</row>
    <row r="207" spans="1:248" ht="17.399999999999999">
      <c r="A207" s="29"/>
      <c r="B207" s="29"/>
      <c r="C207" s="29"/>
      <c r="D207" s="29"/>
      <c r="E207" s="29"/>
      <c r="F207" s="29"/>
      <c r="G207" s="30"/>
      <c r="H207" s="31"/>
      <c r="I207" s="30"/>
      <c r="J207" s="31"/>
      <c r="K207" s="31"/>
      <c r="L207" s="30"/>
      <c r="M207" s="32"/>
      <c r="N207" s="78"/>
      <c r="O207" s="33"/>
      <c r="P207" s="34"/>
      <c r="Q207" s="35"/>
      <c r="R207" s="31"/>
      <c r="S207" s="32"/>
      <c r="T207" s="31"/>
      <c r="U207" s="31"/>
      <c r="V207" s="96"/>
      <c r="W207" s="96"/>
      <c r="X207" s="31"/>
      <c r="Y207" s="25"/>
      <c r="Z207" s="1" t="str">
        <f>IF(P207=300,Q207,"")</f>
        <v/>
      </c>
      <c r="AA207" s="1" t="str">
        <f>IF(P207=375,Q207,"")</f>
        <v/>
      </c>
      <c r="AB207" s="1" t="str">
        <f>IF(P207=450,Q207,"")</f>
        <v/>
      </c>
      <c r="AC207" s="1" t="str">
        <f>IF(P207=525,Q207,"")</f>
        <v/>
      </c>
      <c r="AD207" s="1" t="str">
        <f>IF(P207=600,Q207,"")</f>
        <v/>
      </c>
      <c r="AE207" s="1" t="str">
        <f>IF(P207=675,Q207,"")</f>
        <v/>
      </c>
      <c r="AF207" s="1" t="str">
        <f>IF(P207=750,Q207,"")</f>
        <v/>
      </c>
      <c r="AG207" s="1" t="str">
        <f>IF(P207=825,Q207,"")</f>
        <v/>
      </c>
      <c r="AH207" s="1" t="str">
        <f>IF(P207=900,Q207,"")</f>
        <v/>
      </c>
      <c r="AI207" s="1" t="str">
        <f>IF(P207=1050,Q207,"")</f>
        <v/>
      </c>
      <c r="AJ207" s="1" t="str">
        <f>IF(P207=1200,Q207,"")</f>
        <v/>
      </c>
      <c r="AK207" s="1" t="str">
        <f>IF(P207=1400,Q207,"")</f>
        <v/>
      </c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</row>
    <row r="208" spans="1:248" ht="17.399999999999999">
      <c r="A208" s="29"/>
      <c r="B208" s="29"/>
      <c r="C208" s="29"/>
      <c r="D208" s="29"/>
      <c r="E208" s="29"/>
      <c r="F208" s="29"/>
      <c r="G208" s="30"/>
      <c r="H208" s="31"/>
      <c r="I208" s="30"/>
      <c r="J208" s="29"/>
      <c r="K208" s="31"/>
      <c r="L208" s="32"/>
      <c r="M208" s="32"/>
      <c r="N208" s="77"/>
      <c r="O208" s="33"/>
      <c r="P208" s="34"/>
      <c r="Q208" s="35"/>
      <c r="R208" s="31"/>
      <c r="S208" s="32"/>
      <c r="T208" s="31"/>
      <c r="U208" s="31"/>
      <c r="V208" s="96"/>
      <c r="W208" s="96"/>
      <c r="X208" s="31"/>
      <c r="Y208" s="25"/>
      <c r="Z208" s="1" t="str">
        <f>IF(P208=300,Q208,"")</f>
        <v/>
      </c>
      <c r="AA208" s="1" t="str">
        <f>IF(P208=375,Q208,"")</f>
        <v/>
      </c>
      <c r="AB208" s="1" t="str">
        <f>IF(P208=450,Q208,"")</f>
        <v/>
      </c>
      <c r="AC208" s="1" t="str">
        <f>IF(P208=525,Q208,"")</f>
        <v/>
      </c>
      <c r="AD208" s="1" t="str">
        <f>IF(P208=600,Q208,"")</f>
        <v/>
      </c>
      <c r="AE208" s="1" t="str">
        <f>IF(P208=675,Q208,"")</f>
        <v/>
      </c>
      <c r="AF208" s="1" t="str">
        <f>IF(P208=750,Q208,"")</f>
        <v/>
      </c>
      <c r="AG208" s="1" t="str">
        <f>IF(P208=825,Q208,"")</f>
        <v/>
      </c>
      <c r="AH208" s="1" t="str">
        <f>IF(P208=900,Q208,"")</f>
        <v/>
      </c>
      <c r="AI208" s="1" t="str">
        <f>IF(P208=1050,Q208,"")</f>
        <v/>
      </c>
      <c r="AJ208" s="1" t="str">
        <f>IF(P208=1200,Q208,"")</f>
        <v/>
      </c>
      <c r="AK208" s="1" t="str">
        <f>IF(P208=1400,Q208,"")</f>
        <v/>
      </c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</row>
    <row r="209" spans="1:248" ht="17.399999999999999">
      <c r="A209" s="29"/>
      <c r="B209" s="29"/>
      <c r="C209" s="29"/>
      <c r="D209" s="29"/>
      <c r="E209" s="29"/>
      <c r="F209" s="29"/>
      <c r="G209" s="30"/>
      <c r="H209" s="31"/>
      <c r="I209" s="30"/>
      <c r="J209" s="31"/>
      <c r="K209" s="31"/>
      <c r="L209" s="30"/>
      <c r="M209" s="32"/>
      <c r="N209" s="78"/>
      <c r="O209" s="33"/>
      <c r="P209" s="34"/>
      <c r="Q209" s="35"/>
      <c r="R209" s="31"/>
      <c r="S209" s="32"/>
      <c r="T209" s="31"/>
      <c r="U209" s="31"/>
      <c r="V209" s="96"/>
      <c r="W209" s="96"/>
      <c r="X209" s="31"/>
      <c r="Y209" s="25"/>
      <c r="Z209" s="1" t="str">
        <f>IF(P209=300,Q209,"")</f>
        <v/>
      </c>
      <c r="AA209" s="1" t="str">
        <f>IF(P209=375,Q209,"")</f>
        <v/>
      </c>
      <c r="AB209" s="1" t="str">
        <f>IF(P209=450,Q209,"")</f>
        <v/>
      </c>
      <c r="AC209" s="1" t="str">
        <f>IF(P209=525,Q209,"")</f>
        <v/>
      </c>
      <c r="AD209" s="1" t="str">
        <f>IF(P209=600,Q209,"")</f>
        <v/>
      </c>
      <c r="AE209" s="1" t="str">
        <f>IF(P209=675,Q209,"")</f>
        <v/>
      </c>
      <c r="AF209" s="1" t="str">
        <f>IF(P209=750,Q209,"")</f>
        <v/>
      </c>
      <c r="AG209" s="1" t="str">
        <f>IF(P209=825,Q209,"")</f>
        <v/>
      </c>
      <c r="AH209" s="1" t="str">
        <f>IF(P209=900,Q209,"")</f>
        <v/>
      </c>
      <c r="AI209" s="1" t="str">
        <f>IF(P209=1050,Q209,"")</f>
        <v/>
      </c>
      <c r="AJ209" s="1" t="str">
        <f>IF(P209=1200,Q209,"")</f>
        <v/>
      </c>
      <c r="AK209" s="1" t="str">
        <f>IF(P209=1400,Q209,"")</f>
        <v/>
      </c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</row>
    <row r="210" spans="1:248">
      <c r="A210" s="1"/>
      <c r="B210" s="1"/>
      <c r="C210" s="1"/>
      <c r="D210" s="1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 t="str">
        <f>IF(P210=300,Q210,"")</f>
        <v/>
      </c>
      <c r="AA210" s="1" t="str">
        <f>IF(P210=375,Q210,"")</f>
        <v/>
      </c>
      <c r="AB210" s="1" t="str">
        <f>IF(P210=450,Q210,"")</f>
        <v/>
      </c>
      <c r="AC210" s="1" t="str">
        <f>IF(P210=525,Q210,"")</f>
        <v/>
      </c>
      <c r="AD210" s="1" t="str">
        <f>IF(P210=600,Q210,"")</f>
        <v/>
      </c>
      <c r="AE210" s="1" t="str">
        <f>IF(P210=675,Q210,"")</f>
        <v/>
      </c>
      <c r="AF210" s="1" t="str">
        <f>IF(P210=750,Q210,"")</f>
        <v/>
      </c>
      <c r="AG210" s="1" t="str">
        <f>IF(P210=825,Q210,"")</f>
        <v/>
      </c>
      <c r="AH210" s="1" t="str">
        <f>IF(P210=900,Q210,"")</f>
        <v/>
      </c>
      <c r="AI210" s="1" t="str">
        <f>IF(P210=1050,Q210,"")</f>
        <v/>
      </c>
      <c r="AJ210" s="1" t="str">
        <f>IF(P210=1200,Q210,"")</f>
        <v/>
      </c>
      <c r="AK210" s="1" t="str">
        <f>IF(P210=1400,Q210,"")</f>
        <v/>
      </c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</row>
    <row r="211" spans="1:248">
      <c r="A211" s="1"/>
      <c r="B211" s="1"/>
      <c r="C211" s="1"/>
      <c r="D211" s="1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 t="s">
        <v>60</v>
      </c>
      <c r="Y211" s="1"/>
      <c r="Z211" s="36" t="e">
        <f t="shared" ref="Z211:AK211" si="60">SUM(Z16:Z210)</f>
        <v>#REF!</v>
      </c>
      <c r="AA211" s="36" t="e">
        <f t="shared" si="60"/>
        <v>#REF!</v>
      </c>
      <c r="AB211" s="36" t="e">
        <f t="shared" si="60"/>
        <v>#REF!</v>
      </c>
      <c r="AC211" s="36" t="e">
        <f t="shared" si="60"/>
        <v>#REF!</v>
      </c>
      <c r="AD211" s="36" t="e">
        <f t="shared" si="60"/>
        <v>#REF!</v>
      </c>
      <c r="AE211" s="36" t="e">
        <f t="shared" si="60"/>
        <v>#REF!</v>
      </c>
      <c r="AF211" s="36" t="e">
        <f t="shared" si="60"/>
        <v>#REF!</v>
      </c>
      <c r="AG211" s="36" t="e">
        <f t="shared" si="60"/>
        <v>#REF!</v>
      </c>
      <c r="AH211" s="36" t="e">
        <f t="shared" si="60"/>
        <v>#REF!</v>
      </c>
      <c r="AI211" s="36" t="e">
        <f t="shared" si="60"/>
        <v>#REF!</v>
      </c>
      <c r="AJ211" s="36" t="e">
        <f t="shared" si="60"/>
        <v>#REF!</v>
      </c>
      <c r="AK211" s="36" t="e">
        <f t="shared" si="60"/>
        <v>#REF!</v>
      </c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</row>
    <row r="212" spans="1:248">
      <c r="A212" s="1"/>
      <c r="B212" s="1"/>
      <c r="C212" s="1"/>
      <c r="D212" s="1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</row>
    <row r="213" spans="1:248">
      <c r="A213" s="37"/>
      <c r="B213" s="37"/>
      <c r="C213" s="37"/>
      <c r="D213" s="3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 t="s">
        <v>61</v>
      </c>
      <c r="Y213" s="1"/>
      <c r="Z213" s="26">
        <v>300</v>
      </c>
      <c r="AA213" s="26">
        <v>375</v>
      </c>
      <c r="AB213" s="26">
        <v>450</v>
      </c>
      <c r="AC213" s="26">
        <v>525</v>
      </c>
      <c r="AD213" s="26">
        <v>600</v>
      </c>
      <c r="AE213" s="26">
        <v>675</v>
      </c>
      <c r="AF213" s="26">
        <v>750</v>
      </c>
      <c r="AG213" s="27">
        <v>825</v>
      </c>
      <c r="AH213" s="27">
        <v>900</v>
      </c>
      <c r="AI213" s="27">
        <v>1050</v>
      </c>
      <c r="AJ213" s="27">
        <v>1200</v>
      </c>
      <c r="AK213" s="27">
        <v>1400</v>
      </c>
    </row>
    <row r="214" spans="1:248">
      <c r="A214" s="37"/>
      <c r="B214" s="37"/>
      <c r="C214" s="37"/>
      <c r="D214" s="3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248">
      <c r="A215" s="37"/>
      <c r="B215" s="37"/>
      <c r="C215" s="37"/>
      <c r="D215" s="3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8" t="s">
        <v>62</v>
      </c>
      <c r="AA215" s="39"/>
      <c r="AB215" s="6"/>
      <c r="AC215" s="38" t="s">
        <v>62</v>
      </c>
      <c r="AD215" s="39"/>
      <c r="AE215" s="58"/>
      <c r="AF215" s="1"/>
      <c r="AG215" s="1"/>
      <c r="AH215" s="1"/>
      <c r="AI215" s="1"/>
      <c r="AJ215" s="1"/>
      <c r="AK215" s="1"/>
    </row>
    <row r="216" spans="1:248">
      <c r="A216" s="37"/>
      <c r="B216" s="37"/>
      <c r="C216" s="37"/>
      <c r="D216" s="3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0" t="s">
        <v>63</v>
      </c>
      <c r="AA216" s="41"/>
      <c r="AB216" s="6"/>
      <c r="AC216" s="40" t="s">
        <v>63</v>
      </c>
      <c r="AD216" s="41"/>
      <c r="AE216" s="58"/>
      <c r="AF216" s="1"/>
      <c r="AG216" s="1"/>
      <c r="AH216" s="1"/>
      <c r="AI216" s="1"/>
      <c r="AJ216" s="1"/>
      <c r="AK216" s="1"/>
    </row>
    <row r="217" spans="1:248">
      <c r="A217" s="37"/>
      <c r="B217" s="37"/>
      <c r="C217" s="37"/>
      <c r="D217" s="3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0" t="s">
        <v>64</v>
      </c>
      <c r="AA217" s="41"/>
      <c r="AB217" s="6"/>
      <c r="AC217" s="40" t="s">
        <v>64</v>
      </c>
      <c r="AD217" s="41"/>
      <c r="AE217" s="58"/>
      <c r="AF217" s="1"/>
      <c r="AG217" s="1"/>
      <c r="AH217" s="1"/>
      <c r="AI217" s="1"/>
      <c r="AJ217" s="1"/>
      <c r="AK217" s="1"/>
    </row>
    <row r="218" spans="1:248" ht="13.95" customHeight="1">
      <c r="A218" s="37"/>
      <c r="B218" s="37"/>
      <c r="C218" s="37"/>
      <c r="D218" s="3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0" t="s">
        <v>65</v>
      </c>
      <c r="AA218" s="41"/>
      <c r="AB218" s="6"/>
      <c r="AC218" s="40" t="s">
        <v>8</v>
      </c>
      <c r="AD218" s="41"/>
      <c r="AE218" s="58"/>
      <c r="AF218" s="1"/>
      <c r="AG218" s="1"/>
      <c r="AH218" s="1"/>
      <c r="AI218" s="1"/>
      <c r="AJ218" s="1"/>
      <c r="AK218" s="1"/>
    </row>
    <row r="219" spans="1:248" ht="162.6">
      <c r="A219" s="37"/>
      <c r="B219" s="37"/>
      <c r="C219" s="37"/>
      <c r="D219" s="3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21" t="s">
        <v>66</v>
      </c>
      <c r="AA219" s="21" t="s">
        <v>67</v>
      </c>
      <c r="AB219" s="1"/>
      <c r="AC219" s="21" t="s">
        <v>66</v>
      </c>
      <c r="AD219" s="21" t="s">
        <v>67</v>
      </c>
      <c r="AE219" s="59"/>
      <c r="AF219" s="1"/>
      <c r="AG219" s="1"/>
      <c r="AH219" s="1"/>
      <c r="AI219" s="1"/>
      <c r="AJ219" s="1"/>
      <c r="AK219" s="1"/>
    </row>
    <row r="220" spans="1:248">
      <c r="A220" s="37"/>
      <c r="B220" s="37"/>
      <c r="C220" s="37"/>
      <c r="D220" s="3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24" t="s">
        <v>42</v>
      </c>
      <c r="AA220" s="24" t="s">
        <v>68</v>
      </c>
      <c r="AB220" s="25"/>
      <c r="AC220" s="24" t="s">
        <v>42</v>
      </c>
      <c r="AD220" s="24" t="s">
        <v>68</v>
      </c>
      <c r="AE220" s="60"/>
      <c r="AF220" s="1"/>
      <c r="AG220" s="1"/>
      <c r="AH220" s="1"/>
      <c r="AI220" s="1"/>
      <c r="AJ220" s="1"/>
      <c r="AK220" s="1"/>
    </row>
    <row r="221" spans="1:248">
      <c r="A221" s="37"/>
      <c r="B221" s="37"/>
      <c r="C221" s="37"/>
      <c r="D221" s="3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24" t="s">
        <v>56</v>
      </c>
      <c r="AA221" s="24" t="s">
        <v>56</v>
      </c>
      <c r="AB221" s="25"/>
      <c r="AC221" s="24" t="s">
        <v>56</v>
      </c>
      <c r="AD221" s="24" t="s">
        <v>56</v>
      </c>
      <c r="AE221" s="60"/>
      <c r="AF221" s="1"/>
      <c r="AG221" s="1"/>
      <c r="AH221" s="1"/>
      <c r="AI221" s="1"/>
      <c r="AJ221" s="1"/>
      <c r="AK221" s="1"/>
    </row>
    <row r="222" spans="1:248">
      <c r="A222" s="37"/>
      <c r="B222" s="37"/>
      <c r="C222" s="37"/>
      <c r="D222" s="3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24"/>
      <c r="AA222" s="24"/>
      <c r="AB222" s="25"/>
      <c r="AC222" s="24"/>
      <c r="AD222" s="24"/>
      <c r="AE222" s="60"/>
      <c r="AF222" s="1"/>
      <c r="AG222" s="1"/>
      <c r="AH222" s="1"/>
      <c r="AI222" s="1"/>
      <c r="AJ222" s="1"/>
      <c r="AK222" s="1"/>
    </row>
    <row r="223" spans="1:248">
      <c r="A223" s="37"/>
      <c r="B223" s="37"/>
      <c r="C223" s="37"/>
      <c r="D223" s="3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2">
        <v>900</v>
      </c>
      <c r="AA223" s="43" t="s">
        <v>69</v>
      </c>
      <c r="AB223" s="25"/>
      <c r="AC223" s="42">
        <v>1000</v>
      </c>
      <c r="AD223" s="43" t="s">
        <v>70</v>
      </c>
      <c r="AE223" s="61"/>
      <c r="AF223" s="1"/>
      <c r="AG223" s="1"/>
      <c r="AH223" s="1"/>
      <c r="AI223" s="1"/>
      <c r="AJ223" s="1"/>
      <c r="AK223" s="1"/>
    </row>
    <row r="224" spans="1:248">
      <c r="A224" s="37"/>
      <c r="B224" s="37"/>
      <c r="C224" s="37"/>
      <c r="D224" s="3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2">
        <v>1050</v>
      </c>
      <c r="AA224" s="43" t="s">
        <v>71</v>
      </c>
      <c r="AB224" s="25"/>
      <c r="AC224" s="42">
        <v>1200</v>
      </c>
      <c r="AD224" s="43" t="s">
        <v>72</v>
      </c>
      <c r="AE224" s="61"/>
      <c r="AF224" s="1"/>
      <c r="AG224" s="1"/>
      <c r="AH224" s="1"/>
      <c r="AI224" s="1"/>
      <c r="AJ224" s="1"/>
      <c r="AK224" s="1"/>
    </row>
    <row r="225" spans="1:37">
      <c r="A225" s="37"/>
      <c r="B225" s="37"/>
      <c r="C225" s="37"/>
      <c r="D225" s="3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4">
        <v>1200</v>
      </c>
      <c r="AA225" s="43" t="s">
        <v>73</v>
      </c>
      <c r="AB225" s="25"/>
      <c r="AC225" s="44">
        <v>1400</v>
      </c>
      <c r="AD225" s="43" t="s">
        <v>74</v>
      </c>
      <c r="AE225" s="61"/>
      <c r="AF225" s="1"/>
      <c r="AG225" s="1"/>
      <c r="AH225" s="1"/>
      <c r="AI225" s="1"/>
      <c r="AJ225" s="1"/>
      <c r="AK225" s="1"/>
    </row>
    <row r="226" spans="1:37">
      <c r="A226" s="37"/>
      <c r="B226" s="37"/>
      <c r="C226" s="37"/>
      <c r="D226" s="3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4">
        <v>1350</v>
      </c>
      <c r="AA226" s="43" t="s">
        <v>75</v>
      </c>
      <c r="AB226" s="25"/>
      <c r="AC226" s="44">
        <v>1600</v>
      </c>
      <c r="AD226" s="43" t="s">
        <v>76</v>
      </c>
      <c r="AE226" s="61"/>
      <c r="AF226" s="1"/>
      <c r="AG226" s="1"/>
      <c r="AH226" s="1"/>
      <c r="AI226" s="1"/>
      <c r="AJ226" s="1"/>
      <c r="AK226" s="1"/>
    </row>
    <row r="227" spans="1:37">
      <c r="A227" s="37"/>
      <c r="B227" s="37"/>
      <c r="C227" s="37"/>
      <c r="D227" s="3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4">
        <v>1500</v>
      </c>
      <c r="AA227" s="43" t="s">
        <v>77</v>
      </c>
      <c r="AB227" s="25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>
      <c r="A228" s="37"/>
      <c r="B228" s="37"/>
      <c r="C228" s="37"/>
      <c r="D228" s="3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4">
        <v>1650</v>
      </c>
      <c r="AA228" s="43" t="s">
        <v>78</v>
      </c>
      <c r="AB228" s="25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44">
        <v>1800</v>
      </c>
      <c r="AA229" s="43" t="s">
        <v>79</v>
      </c>
      <c r="AB229" s="25"/>
    </row>
    <row r="230" spans="1:37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44">
        <v>1950</v>
      </c>
      <c r="AA230" s="43" t="s">
        <v>80</v>
      </c>
      <c r="AB230" s="25"/>
    </row>
    <row r="231" spans="1:37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44">
        <v>2100</v>
      </c>
      <c r="AA231" s="43" t="s">
        <v>81</v>
      </c>
      <c r="AB231" s="25"/>
    </row>
    <row r="232" spans="1:37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44">
        <v>2400</v>
      </c>
      <c r="AA232" s="43" t="s">
        <v>82</v>
      </c>
      <c r="AB232" s="6"/>
    </row>
    <row r="233" spans="1:37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44">
        <v>3000</v>
      </c>
      <c r="AA233" s="43" t="s">
        <v>83</v>
      </c>
      <c r="AB233" s="6"/>
    </row>
    <row r="234" spans="1:37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1"/>
      <c r="AA234" s="1"/>
      <c r="AB234" s="6"/>
    </row>
  </sheetData>
  <pageMargins left="0.5" right="0.5" top="0.67" bottom="0.67" header="0.5" footer="0.5"/>
  <pageSetup scale="45" fitToHeight="3" orientation="landscape" verticalDpi="300" r:id="rId1"/>
  <headerFooter alignWithMargins="0">
    <oddFooter>&amp;LPrepared by City of Kawartha Lakes Engineering&amp;R&amp;Z&amp;F</oddFooter>
  </headerFooter>
  <rowBreaks count="1" manualBreakCount="1">
    <brk id="112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haredContentType xmlns="Microsoft.SharePoint.Taxonomy.ContentTypeSync" SourceId="1fa6c4bd-5ac8-48bb-90b6-d9ad665a7d7a" ContentTypeId="0x01010048CFD5B4EDE24B4A8220D13FA3C3485A00A798DEAF6945C8439DBDDF6C31FF1224" PreviousValue="false"/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048CFD5B4EDE24B4A8220D13FA3C3485A00A798DEAF6945C8439DBDDF6C31FF1224008DD4748EDC26E947AF2204E2792AD53F00B2EF439984A1D64096980BE0832D1CAF" ma:contentTypeVersion="28" ma:contentTypeDescription="Fill out this form." ma:contentTypeScope="" ma:versionID="46d6cb01e9441b3418cbf097287d30ca">
  <xsd:schema xmlns:xsd="http://www.w3.org/2001/XMLSchema" xmlns:xs="http://www.w3.org/2001/XMLSchema" xmlns:p="http://schemas.microsoft.com/office/2006/metadata/properties" xmlns:ns2="b44db830-4673-485e-a6b6-759026e9ec8d" xmlns:ns3="e63dacc3-515c-4cce-91e5-d3c507c5e648" xmlns:ns4="6a1eb229-0f13-4377-89c3-eb42ff2b34cd" targetNamespace="http://schemas.microsoft.com/office/2006/metadata/properties" ma:root="true" ma:fieldsID="6b4b8046702eb7fd296c3f4f5c8bd221" ns2:_="" ns3:_="" ns4:_="">
    <xsd:import namespace="b44db830-4673-485e-a6b6-759026e9ec8d"/>
    <xsd:import namespace="e63dacc3-515c-4cce-91e5-d3c507c5e648"/>
    <xsd:import namespace="6a1eb229-0f13-4377-89c3-eb42ff2b34cd"/>
    <xsd:element name="properties">
      <xsd:complexType>
        <xsd:sequence>
          <xsd:element name="documentManagement">
            <xsd:complexType>
              <xsd:all>
                <xsd:element ref="ns2:Obsolete_x0020_Date" minOccurs="0"/>
                <xsd:element ref="ns3:Topic" minOccurs="0"/>
                <xsd:element ref="ns3:EDRMCreatedBy" minOccurs="0"/>
                <xsd:element ref="ns2:Label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db830-4673-485e-a6b6-759026e9ec8d" elementFormDefault="qualified">
    <xsd:import namespace="http://schemas.microsoft.com/office/2006/documentManagement/types"/>
    <xsd:import namespace="http://schemas.microsoft.com/office/infopath/2007/PartnerControls"/>
    <xsd:element name="Obsolete_x0020_Date" ma:index="9" nillable="true" ma:displayName="Obsolete Date" ma:format="DateOnly" ma:internalName="Obsolete_x0020_Date" ma:readOnly="false">
      <xsd:simpleType>
        <xsd:restriction base="dms:DateTime"/>
      </xsd:simpleType>
    </xsd:element>
    <xsd:element name="Label" ma:index="13" nillable="true" ma:displayName="Label" ma:internalName="Labe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dacc3-515c-4cce-91e5-d3c507c5e648" elementFormDefault="qualified">
    <xsd:import namespace="http://schemas.microsoft.com/office/2006/documentManagement/types"/>
    <xsd:import namespace="http://schemas.microsoft.com/office/infopath/2007/PartnerControls"/>
    <xsd:element name="Topic" ma:index="10" nillable="true" ma:displayName="Topic" ma:internalName="Topic" ma:readOnly="false">
      <xsd:simpleType>
        <xsd:restriction base="dms:Text">
          <xsd:maxLength value="255"/>
        </xsd:restriction>
      </xsd:simpleType>
    </xsd:element>
    <xsd:element name="EDRMCreatedBy" ma:index="11" nillable="true" ma:displayName="Created By" ma:internalName="EDRMCreatedBy" ma:readOnly="false">
      <xsd:simpleType>
        <xsd:restriction base="dms:Text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eb229-0f13-4377-89c3-eb42ff2b3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olete_x0020_Date xmlns="b44db830-4673-485e-a6b6-759026e9ec8d" xsi:nil="true"/>
    <EDRMCreatedBy xmlns="e63dacc3-515c-4cce-91e5-d3c507c5e648" xsi:nil="true"/>
    <Label xmlns="b44db830-4673-485e-a6b6-759026e9ec8d" xsi:nil="true"/>
    <Topic xmlns="e63dacc3-515c-4cce-91e5-d3c507c5e648">Template - Design Sheets</Topic>
  </documentManagement>
</p:properties>
</file>

<file path=customXml/itemProps1.xml><?xml version="1.0" encoding="utf-8"?>
<ds:datastoreItem xmlns:ds="http://schemas.openxmlformats.org/officeDocument/2006/customXml" ds:itemID="{EE9AF0D0-53BF-4187-96C4-3D90198575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9E9CCB-B3D6-4D6F-8AAD-5DE400EA31C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5A41488-3554-40D6-AF78-67D3228126E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517F140-9E0B-4E6C-A81E-AD773395B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db830-4673-485e-a6b6-759026e9ec8d"/>
    <ds:schemaRef ds:uri="e63dacc3-515c-4cce-91e5-d3c507c5e648"/>
    <ds:schemaRef ds:uri="6a1eb229-0f13-4377-89c3-eb42ff2b3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754D1CB-C417-44F2-871C-9653A24978C1}">
  <ds:schemaRefs>
    <ds:schemaRef ds:uri="http://schemas.microsoft.com/office/2006/metadata/properties"/>
    <ds:schemaRef ds:uri="http://www.w3.org/XML/1998/namespace"/>
    <ds:schemaRef ds:uri="http://purl.org/dc/elements/1.1/"/>
    <ds:schemaRef ds:uri="6a1eb229-0f13-4377-89c3-eb42ff2b34cd"/>
    <ds:schemaRef ds:uri="b44db830-4673-485e-a6b6-759026e9ec8d"/>
    <ds:schemaRef ds:uri="http://schemas.microsoft.com/office/2006/documentManagement/types"/>
    <ds:schemaRef ds:uri="e63dacc3-515c-4cce-91e5-d3c507c5e64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 YR STM - 10 min TC R1</vt:lpstr>
      <vt:lpstr>'2 YR STM - 10 min TC R1'!Print_Area</vt:lpstr>
      <vt:lpstr>Print_Area2</vt:lpstr>
      <vt:lpstr>'2 YR STM - 10 min TC R1'!Print_Titles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Storm Sewer Design Sheet</dc:title>
  <dc:creator>jnewbery@city.kawarthalakes.on.ca</dc:creator>
  <cp:lastModifiedBy>Brianne Harrison</cp:lastModifiedBy>
  <cp:lastPrinted>2015-09-22T18:25:06Z</cp:lastPrinted>
  <dcterms:created xsi:type="dcterms:W3CDTF">2000-01-21T15:39:53Z</dcterms:created>
  <dcterms:modified xsi:type="dcterms:W3CDTF">2025-10-03T13:21:36Z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2TYSUQ6CS4QY-1-73</vt:lpwstr>
  </property>
  <property fmtid="{D5CDD505-2E9C-101B-9397-08002B2CF9AE}" pid="3" name="_dlc_DocIdItemGuid">
    <vt:lpwstr>1f1404a9-5ee8-423b-bff1-c1876f6dc361</vt:lpwstr>
  </property>
  <property fmtid="{D5CDD505-2E9C-101B-9397-08002B2CF9AE}" pid="4" name="_dlc_DocIdUrl">
    <vt:lpwstr>https://documents.city.kawarthalakes.on.ca/sites/Dev/_layouts/15/DocIdRedir.aspx?ID=2TYSUQ6CS4QY-1-73, 2TYSUQ6CS4QY-1-73</vt:lpwstr>
  </property>
  <property fmtid="{D5CDD505-2E9C-101B-9397-08002B2CF9AE}" pid="5" name="display_urn:schemas-microsoft-com:office:office#Editor">
    <vt:lpwstr>Daniel Woodhead</vt:lpwstr>
  </property>
  <property fmtid="{D5CDD505-2E9C-101B-9397-08002B2CF9AE}" pid="6" name="display_urn:schemas-microsoft-com:office:office#Author">
    <vt:lpwstr>Kim Rhodes</vt:lpwstr>
  </property>
</Properties>
</file>